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39" i="1" l="1"/>
  <c r="Q39" i="1"/>
  <c r="P39" i="1"/>
  <c r="O39" i="1"/>
  <c r="N39" i="1"/>
  <c r="M39" i="1"/>
  <c r="J39" i="1"/>
  <c r="I39" i="1"/>
  <c r="H39" i="1"/>
  <c r="K38" i="1"/>
  <c r="L38" i="1" s="1"/>
  <c r="K37" i="1"/>
  <c r="L37" i="1" s="1"/>
  <c r="K36" i="1"/>
  <c r="L36" i="1" s="1"/>
  <c r="K35" i="1"/>
  <c r="L35" i="1" s="1"/>
  <c r="L39" i="1" s="1"/>
  <c r="R34" i="1"/>
  <c r="Q34" i="1"/>
  <c r="P34" i="1"/>
  <c r="O34" i="1"/>
  <c r="N34" i="1"/>
  <c r="M34" i="1"/>
  <c r="J34" i="1"/>
  <c r="I34" i="1"/>
  <c r="H34" i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K34" i="1" l="1"/>
  <c r="K39" i="1"/>
  <c r="L6" i="1"/>
  <c r="L34" i="1" s="1"/>
</calcChain>
</file>

<file path=xl/sharedStrings.xml><?xml version="1.0" encoding="utf-8"?>
<sst xmlns="http://schemas.openxmlformats.org/spreadsheetml/2006/main" count="126" uniqueCount="109">
  <si>
    <t>MO strnih žita - Velino Selo, Ilija Lazić 2022/23</t>
  </si>
  <si>
    <t>red. br</t>
  </si>
  <si>
    <t>vrsta</t>
  </si>
  <si>
    <t>distributer</t>
  </si>
  <si>
    <t>sjemenska kuća</t>
  </si>
  <si>
    <t>sorta/hibrid</t>
  </si>
  <si>
    <t>žetva/vaganje</t>
  </si>
  <si>
    <t>prinos</t>
  </si>
  <si>
    <t>analiza</t>
  </si>
  <si>
    <r>
      <t>P m</t>
    </r>
    <r>
      <rPr>
        <b/>
        <sz val="12"/>
        <color theme="1"/>
        <rFont val="Calibri"/>
        <family val="2"/>
      </rPr>
      <t>²</t>
    </r>
  </si>
  <si>
    <t>vlaga %</t>
  </si>
  <si>
    <t>kg</t>
  </si>
  <si>
    <t>sirovo</t>
  </si>
  <si>
    <t>HT</t>
  </si>
  <si>
    <t>skrob</t>
  </si>
  <si>
    <t>protein</t>
  </si>
  <si>
    <t>gluten</t>
  </si>
  <si>
    <t>sedimentacija</t>
  </si>
  <si>
    <t>w (10E-4J)</t>
  </si>
  <si>
    <t>pšenica</t>
  </si>
  <si>
    <t>syngenta</t>
  </si>
  <si>
    <t>falado</t>
  </si>
  <si>
    <t>gabrio</t>
  </si>
  <si>
    <t>bc</t>
  </si>
  <si>
    <t>anica</t>
  </si>
  <si>
    <t>opsesija</t>
  </si>
  <si>
    <t>ljepotica</t>
  </si>
  <si>
    <t>rapić</t>
  </si>
  <si>
    <t>zp</t>
  </si>
  <si>
    <t>aurelia</t>
  </si>
  <si>
    <t>božić</t>
  </si>
  <si>
    <t>rwa</t>
  </si>
  <si>
    <t>solenzara</t>
  </si>
  <si>
    <t>obiwan</t>
  </si>
  <si>
    <t>novoprom</t>
  </si>
  <si>
    <t>lg</t>
  </si>
  <si>
    <t>arnova</t>
  </si>
  <si>
    <t>caussade semences</t>
  </si>
  <si>
    <t>somtuoso</t>
  </si>
  <si>
    <t>agromarket</t>
  </si>
  <si>
    <t>asterion</t>
  </si>
  <si>
    <t>secobra recherches</t>
  </si>
  <si>
    <t>monviso</t>
  </si>
  <si>
    <t>lemaire deffontaines</t>
  </si>
  <si>
    <t>comilfo</t>
  </si>
  <si>
    <t>golić</t>
  </si>
  <si>
    <t>os</t>
  </si>
  <si>
    <t>kraljica</t>
  </si>
  <si>
    <t>brko</t>
  </si>
  <si>
    <t>indira</t>
  </si>
  <si>
    <t>barba</t>
  </si>
  <si>
    <t>garavuša</t>
  </si>
  <si>
    <t>ns</t>
  </si>
  <si>
    <t>simonida</t>
  </si>
  <si>
    <t>ilina</t>
  </si>
  <si>
    <t>igra</t>
  </si>
  <si>
    <t>obala</t>
  </si>
  <si>
    <t>zvezdana</t>
  </si>
  <si>
    <t>absalon</t>
  </si>
  <si>
    <t>jelena</t>
  </si>
  <si>
    <t>graindor</t>
  </si>
  <si>
    <t>tenor</t>
  </si>
  <si>
    <t>izalco</t>
  </si>
  <si>
    <t>agrimatco</t>
  </si>
  <si>
    <t>ragt</t>
  </si>
  <si>
    <t>yetti</t>
  </si>
  <si>
    <t>prosjek pšenica</t>
  </si>
  <si>
    <t>tritikale</t>
  </si>
  <si>
    <t>goran</t>
  </si>
  <si>
    <t>bikini</t>
  </si>
  <si>
    <t>jokari</t>
  </si>
  <si>
    <t>bingo</t>
  </si>
  <si>
    <t>prosjek tritikale</t>
  </si>
  <si>
    <t>predusjev</t>
  </si>
  <si>
    <t>kukuruz</t>
  </si>
  <si>
    <t>sjetva</t>
  </si>
  <si>
    <t>đubrenje</t>
  </si>
  <si>
    <t>200 kg/ha</t>
  </si>
  <si>
    <t>zaštita</t>
  </si>
  <si>
    <t>osnovno</t>
  </si>
  <si>
    <t>0,125 l/ha</t>
  </si>
  <si>
    <t>0,8 l/ha</t>
  </si>
  <si>
    <t>žetva</t>
  </si>
  <si>
    <t>26.10.</t>
  </si>
  <si>
    <t>25.10.</t>
  </si>
  <si>
    <t>NPK (15-15-15)</t>
  </si>
  <si>
    <t>250 kg/ha</t>
  </si>
  <si>
    <t>prihrana I</t>
  </si>
  <si>
    <t>KAN (26%)</t>
  </si>
  <si>
    <t>210 kg/ha</t>
  </si>
  <si>
    <t>14.03.</t>
  </si>
  <si>
    <t>23.03.</t>
  </si>
  <si>
    <t>folijarna prihrana</t>
  </si>
  <si>
    <t>prihrana II</t>
  </si>
  <si>
    <t>Fitofert Speed G</t>
  </si>
  <si>
    <t>2,5 l/ha</t>
  </si>
  <si>
    <t>10.05.</t>
  </si>
  <si>
    <t>Torro</t>
  </si>
  <si>
    <t>Olimp</t>
  </si>
  <si>
    <t>Cythrin</t>
  </si>
  <si>
    <t>Axial</t>
  </si>
  <si>
    <t>vlatanje</t>
  </si>
  <si>
    <t>0,5 l/ha</t>
  </si>
  <si>
    <t>0,25 l/ha</t>
  </si>
  <si>
    <t>3 koljence</t>
  </si>
  <si>
    <t>12.04.</t>
  </si>
  <si>
    <t>08.05.</t>
  </si>
  <si>
    <t>cvjetanje</t>
  </si>
  <si>
    <t>05.07.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</si>
</sst>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tabSelected="1" topLeftCell="A25" zoomScaleNormal="100" workbookViewId="0">
      <selection activeCell="P49" sqref="P49"/>
    </sheetView>
  </sheetViews>
  <sheetFormatPr defaultColWidth="9.140625" defaultRowHeight="15" x14ac:dyDescent="0.25"/>
  <cols>
    <col min="1" max="1" width="2.5703125" style="1" customWidth="1"/>
    <col min="2" max="3" width="4.5703125" style="1" customWidth="1"/>
    <col min="4" max="4" width="8.5703125" style="1" customWidth="1"/>
    <col min="5" max="5" width="18.7109375" style="1" customWidth="1"/>
    <col min="6" max="6" width="22" style="1" bestFit="1" customWidth="1"/>
    <col min="7" max="7" width="24.140625" style="1" customWidth="1"/>
    <col min="8" max="18" width="13.7109375" style="1" customWidth="1"/>
    <col min="19" max="16384" width="9.140625" style="1"/>
  </cols>
  <sheetData>
    <row r="1" spans="2:18" ht="15.75" thickBot="1" x14ac:dyDescent="0.3"/>
    <row r="2" spans="2:18" ht="15.75" thickBot="1" x14ac:dyDescent="0.3">
      <c r="B2" s="61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spans="2:18" ht="15.75" thickBot="1" x14ac:dyDescent="0.3"/>
    <row r="4" spans="2:18" ht="15.75" x14ac:dyDescent="0.25">
      <c r="B4" s="64" t="s">
        <v>1</v>
      </c>
      <c r="C4" s="65"/>
      <c r="D4" s="65" t="s">
        <v>2</v>
      </c>
      <c r="E4" s="65" t="s">
        <v>3</v>
      </c>
      <c r="F4" s="65" t="s">
        <v>4</v>
      </c>
      <c r="G4" s="68" t="s">
        <v>5</v>
      </c>
      <c r="H4" s="64" t="s">
        <v>6</v>
      </c>
      <c r="I4" s="65"/>
      <c r="J4" s="70"/>
      <c r="K4" s="64" t="s">
        <v>7</v>
      </c>
      <c r="L4" s="70"/>
      <c r="M4" s="71" t="s">
        <v>8</v>
      </c>
      <c r="N4" s="72"/>
      <c r="O4" s="72"/>
      <c r="P4" s="72"/>
      <c r="Q4" s="72"/>
      <c r="R4" s="73"/>
    </row>
    <row r="5" spans="2:18" ht="16.5" thickBot="1" x14ac:dyDescent="0.3">
      <c r="B5" s="66"/>
      <c r="C5" s="67"/>
      <c r="D5" s="67"/>
      <c r="E5" s="67"/>
      <c r="F5" s="67"/>
      <c r="G5" s="69"/>
      <c r="H5" s="2" t="s">
        <v>9</v>
      </c>
      <c r="I5" s="3" t="s">
        <v>10</v>
      </c>
      <c r="J5" s="4" t="s">
        <v>11</v>
      </c>
      <c r="K5" s="2" t="s">
        <v>12</v>
      </c>
      <c r="L5" s="5">
        <v>0.13</v>
      </c>
      <c r="M5" s="6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8" t="s">
        <v>18</v>
      </c>
    </row>
    <row r="6" spans="2:18" s="19" customFormat="1" ht="15.75" x14ac:dyDescent="0.25">
      <c r="B6" s="9">
        <v>1</v>
      </c>
      <c r="C6" s="10">
        <v>1</v>
      </c>
      <c r="D6" s="77" t="s">
        <v>19</v>
      </c>
      <c r="E6" s="77" t="s">
        <v>20</v>
      </c>
      <c r="F6" s="77" t="s">
        <v>20</v>
      </c>
      <c r="G6" s="11" t="s">
        <v>21</v>
      </c>
      <c r="H6" s="9">
        <v>525</v>
      </c>
      <c r="I6" s="12">
        <v>14.6</v>
      </c>
      <c r="J6" s="13">
        <v>290</v>
      </c>
      <c r="K6" s="14">
        <f>J6/H6*10000</f>
        <v>5523.8095238095239</v>
      </c>
      <c r="L6" s="15">
        <f>(100-I6)/87*K6</f>
        <v>5422.2222222222226</v>
      </c>
      <c r="M6" s="16">
        <v>72.400000000000006</v>
      </c>
      <c r="N6" s="12">
        <v>69.7</v>
      </c>
      <c r="O6" s="12">
        <v>11.6</v>
      </c>
      <c r="P6" s="12">
        <v>23.3</v>
      </c>
      <c r="Q6" s="17">
        <v>41</v>
      </c>
      <c r="R6" s="18">
        <v>135</v>
      </c>
    </row>
    <row r="7" spans="2:18" s="19" customFormat="1" ht="15.75" x14ac:dyDescent="0.25">
      <c r="B7" s="20">
        <v>2</v>
      </c>
      <c r="C7" s="21">
        <v>2</v>
      </c>
      <c r="D7" s="60"/>
      <c r="E7" s="60"/>
      <c r="F7" s="60"/>
      <c r="G7" s="22" t="s">
        <v>22</v>
      </c>
      <c r="H7" s="20">
        <v>470</v>
      </c>
      <c r="I7" s="23">
        <v>14.5</v>
      </c>
      <c r="J7" s="24">
        <v>338</v>
      </c>
      <c r="K7" s="25">
        <f t="shared" ref="K7:K38" si="0">J7/H7*10000</f>
        <v>7191.489361702128</v>
      </c>
      <c r="L7" s="26">
        <f t="shared" ref="L7:L38" si="1">(100-I7)/87*K7</f>
        <v>7067.4981658107117</v>
      </c>
      <c r="M7" s="27">
        <v>71.7</v>
      </c>
      <c r="N7" s="23">
        <v>70.8</v>
      </c>
      <c r="O7" s="23">
        <v>10.7</v>
      </c>
      <c r="P7" s="23">
        <v>21.1</v>
      </c>
      <c r="Q7" s="28">
        <v>31</v>
      </c>
      <c r="R7" s="29">
        <v>95</v>
      </c>
    </row>
    <row r="8" spans="2:18" s="19" customFormat="1" ht="15.75" x14ac:dyDescent="0.25">
      <c r="B8" s="20">
        <v>3</v>
      </c>
      <c r="C8" s="21">
        <v>3</v>
      </c>
      <c r="D8" s="60"/>
      <c r="E8" s="60" t="s">
        <v>23</v>
      </c>
      <c r="F8" s="60" t="s">
        <v>23</v>
      </c>
      <c r="G8" s="22" t="s">
        <v>24</v>
      </c>
      <c r="H8" s="20">
        <v>470</v>
      </c>
      <c r="I8" s="23">
        <v>14.6</v>
      </c>
      <c r="J8" s="24">
        <v>280</v>
      </c>
      <c r="K8" s="25">
        <f t="shared" si="0"/>
        <v>5957.4468085106382</v>
      </c>
      <c r="L8" s="26">
        <f t="shared" si="1"/>
        <v>5847.8845683541213</v>
      </c>
      <c r="M8" s="27">
        <v>73.2</v>
      </c>
      <c r="N8" s="23">
        <v>68.3</v>
      </c>
      <c r="O8" s="23">
        <v>12.9</v>
      </c>
      <c r="P8" s="23">
        <v>26.2</v>
      </c>
      <c r="Q8" s="28">
        <v>52</v>
      </c>
      <c r="R8" s="29">
        <v>229</v>
      </c>
    </row>
    <row r="9" spans="2:18" s="19" customFormat="1" ht="15.75" x14ac:dyDescent="0.25">
      <c r="B9" s="20">
        <v>4</v>
      </c>
      <c r="C9" s="21">
        <v>4</v>
      </c>
      <c r="D9" s="60"/>
      <c r="E9" s="60"/>
      <c r="F9" s="60"/>
      <c r="G9" s="22" t="s">
        <v>25</v>
      </c>
      <c r="H9" s="20">
        <v>470</v>
      </c>
      <c r="I9" s="23">
        <v>14.3</v>
      </c>
      <c r="J9" s="24">
        <v>326</v>
      </c>
      <c r="K9" s="25">
        <f t="shared" si="0"/>
        <v>6936.1702127659573</v>
      </c>
      <c r="L9" s="26">
        <f t="shared" si="1"/>
        <v>6832.5262900464659</v>
      </c>
      <c r="M9" s="27">
        <v>73</v>
      </c>
      <c r="N9" s="23">
        <v>69.900000000000006</v>
      </c>
      <c r="O9" s="23">
        <v>11</v>
      </c>
      <c r="P9" s="23">
        <v>21.8</v>
      </c>
      <c r="Q9" s="28">
        <v>37</v>
      </c>
      <c r="R9" s="29">
        <v>172</v>
      </c>
    </row>
    <row r="10" spans="2:18" s="19" customFormat="1" ht="15.75" x14ac:dyDescent="0.25">
      <c r="B10" s="20">
        <v>5</v>
      </c>
      <c r="C10" s="21">
        <v>5</v>
      </c>
      <c r="D10" s="60"/>
      <c r="E10" s="60"/>
      <c r="F10" s="60"/>
      <c r="G10" s="22" t="s">
        <v>26</v>
      </c>
      <c r="H10" s="20">
        <v>470</v>
      </c>
      <c r="I10" s="23">
        <v>13.7</v>
      </c>
      <c r="J10" s="24">
        <v>290</v>
      </c>
      <c r="K10" s="25">
        <f t="shared" si="0"/>
        <v>6170.2127659574471</v>
      </c>
      <c r="L10" s="26">
        <f t="shared" si="1"/>
        <v>6120.567375886525</v>
      </c>
      <c r="M10" s="27">
        <v>69.5</v>
      </c>
      <c r="N10" s="23">
        <v>69.5</v>
      </c>
      <c r="O10" s="23">
        <v>11.2</v>
      </c>
      <c r="P10" s="23">
        <v>22.4</v>
      </c>
      <c r="Q10" s="28">
        <v>38</v>
      </c>
      <c r="R10" s="29">
        <v>159</v>
      </c>
    </row>
    <row r="11" spans="2:18" s="19" customFormat="1" ht="15.75" x14ac:dyDescent="0.25">
      <c r="B11" s="20">
        <v>6</v>
      </c>
      <c r="C11" s="21">
        <v>6</v>
      </c>
      <c r="D11" s="60"/>
      <c r="E11" s="21" t="s">
        <v>27</v>
      </c>
      <c r="F11" s="21" t="s">
        <v>28</v>
      </c>
      <c r="G11" s="22" t="s">
        <v>29</v>
      </c>
      <c r="H11" s="20">
        <v>470</v>
      </c>
      <c r="I11" s="23">
        <v>14.4</v>
      </c>
      <c r="J11" s="24">
        <v>276</v>
      </c>
      <c r="K11" s="25">
        <f t="shared" si="0"/>
        <v>5872.3404255319147</v>
      </c>
      <c r="L11" s="26">
        <f t="shared" si="1"/>
        <v>5777.8429933969182</v>
      </c>
      <c r="M11" s="27">
        <v>71.400000000000006</v>
      </c>
      <c r="N11" s="23">
        <v>70.400000000000006</v>
      </c>
      <c r="O11" s="23">
        <v>11.3</v>
      </c>
      <c r="P11" s="23">
        <v>22.4</v>
      </c>
      <c r="Q11" s="28">
        <v>33</v>
      </c>
      <c r="R11" s="29">
        <v>158</v>
      </c>
    </row>
    <row r="12" spans="2:18" s="19" customFormat="1" ht="15.75" x14ac:dyDescent="0.25">
      <c r="B12" s="20">
        <v>7</v>
      </c>
      <c r="C12" s="21">
        <v>7</v>
      </c>
      <c r="D12" s="60"/>
      <c r="E12" s="60" t="s">
        <v>30</v>
      </c>
      <c r="F12" s="60" t="s">
        <v>31</v>
      </c>
      <c r="G12" s="22" t="s">
        <v>32</v>
      </c>
      <c r="H12" s="20">
        <v>470</v>
      </c>
      <c r="I12" s="23">
        <v>14</v>
      </c>
      <c r="J12" s="24">
        <v>318</v>
      </c>
      <c r="K12" s="25">
        <f t="shared" si="0"/>
        <v>6765.9574468085102</v>
      </c>
      <c r="L12" s="26">
        <f t="shared" si="1"/>
        <v>6688.1878209831248</v>
      </c>
      <c r="M12" s="27">
        <v>69.2</v>
      </c>
      <c r="N12" s="23">
        <v>69.900000000000006</v>
      </c>
      <c r="O12" s="23">
        <v>11.6</v>
      </c>
      <c r="P12" s="23">
        <v>23.3</v>
      </c>
      <c r="Q12" s="28">
        <v>38</v>
      </c>
      <c r="R12" s="29">
        <v>152</v>
      </c>
    </row>
    <row r="13" spans="2:18" s="19" customFormat="1" ht="15.75" x14ac:dyDescent="0.25">
      <c r="B13" s="20">
        <v>8</v>
      </c>
      <c r="C13" s="21">
        <v>8</v>
      </c>
      <c r="D13" s="60"/>
      <c r="E13" s="60"/>
      <c r="F13" s="60"/>
      <c r="G13" s="22" t="s">
        <v>33</v>
      </c>
      <c r="H13" s="20">
        <v>470</v>
      </c>
      <c r="I13" s="23">
        <v>13.8</v>
      </c>
      <c r="J13" s="24">
        <v>334</v>
      </c>
      <c r="K13" s="25">
        <f t="shared" si="0"/>
        <v>7106.3829787234044</v>
      </c>
      <c r="L13" s="26">
        <f t="shared" si="1"/>
        <v>7041.0369283443388</v>
      </c>
      <c r="M13" s="27">
        <v>69.3</v>
      </c>
      <c r="N13" s="23">
        <v>69.099999999999994</v>
      </c>
      <c r="O13" s="23">
        <v>11.7</v>
      </c>
      <c r="P13" s="23">
        <v>23.4</v>
      </c>
      <c r="Q13" s="28">
        <v>41</v>
      </c>
      <c r="R13" s="29">
        <v>144</v>
      </c>
    </row>
    <row r="14" spans="2:18" s="19" customFormat="1" ht="15.75" x14ac:dyDescent="0.25">
      <c r="B14" s="20">
        <v>9</v>
      </c>
      <c r="C14" s="21">
        <v>9</v>
      </c>
      <c r="D14" s="60"/>
      <c r="E14" s="60" t="s">
        <v>34</v>
      </c>
      <c r="F14" s="21" t="s">
        <v>35</v>
      </c>
      <c r="G14" s="22" t="s">
        <v>36</v>
      </c>
      <c r="H14" s="20">
        <v>470</v>
      </c>
      <c r="I14" s="23">
        <v>14.3</v>
      </c>
      <c r="J14" s="24">
        <v>368</v>
      </c>
      <c r="K14" s="25">
        <f t="shared" si="0"/>
        <v>7829.7872340425538</v>
      </c>
      <c r="L14" s="26">
        <f t="shared" si="1"/>
        <v>7712.7904133039865</v>
      </c>
      <c r="M14" s="27">
        <v>70.900000000000006</v>
      </c>
      <c r="N14" s="23">
        <v>69.8</v>
      </c>
      <c r="O14" s="23">
        <v>11.1</v>
      </c>
      <c r="P14" s="23">
        <v>22</v>
      </c>
      <c r="Q14" s="28">
        <v>36</v>
      </c>
      <c r="R14" s="29">
        <v>182</v>
      </c>
    </row>
    <row r="15" spans="2:18" s="19" customFormat="1" ht="15.75" x14ac:dyDescent="0.25">
      <c r="B15" s="20">
        <v>10</v>
      </c>
      <c r="C15" s="21">
        <v>10</v>
      </c>
      <c r="D15" s="60"/>
      <c r="E15" s="60"/>
      <c r="F15" s="21" t="s">
        <v>37</v>
      </c>
      <c r="G15" s="22" t="s">
        <v>38</v>
      </c>
      <c r="H15" s="20">
        <v>470</v>
      </c>
      <c r="I15" s="23">
        <v>13.6</v>
      </c>
      <c r="J15" s="24">
        <v>322</v>
      </c>
      <c r="K15" s="25">
        <f t="shared" si="0"/>
        <v>6851.0638297872338</v>
      </c>
      <c r="L15" s="26">
        <f t="shared" si="1"/>
        <v>6803.8151137197365</v>
      </c>
      <c r="M15" s="27">
        <v>73.400000000000006</v>
      </c>
      <c r="N15" s="23">
        <v>69.5</v>
      </c>
      <c r="O15" s="23">
        <v>11.4</v>
      </c>
      <c r="P15" s="23">
        <v>22.7</v>
      </c>
      <c r="Q15" s="28">
        <v>40</v>
      </c>
      <c r="R15" s="29">
        <v>125</v>
      </c>
    </row>
    <row r="16" spans="2:18" s="19" customFormat="1" ht="15.75" x14ac:dyDescent="0.25">
      <c r="B16" s="20">
        <v>11</v>
      </c>
      <c r="C16" s="21">
        <v>11</v>
      </c>
      <c r="D16" s="60"/>
      <c r="E16" s="60" t="s">
        <v>39</v>
      </c>
      <c r="F16" s="21" t="s">
        <v>35</v>
      </c>
      <c r="G16" s="22" t="s">
        <v>40</v>
      </c>
      <c r="H16" s="20">
        <v>470</v>
      </c>
      <c r="I16" s="23">
        <v>13.9</v>
      </c>
      <c r="J16" s="24">
        <v>316</v>
      </c>
      <c r="K16" s="25">
        <f t="shared" si="0"/>
        <v>6723.4042553191484</v>
      </c>
      <c r="L16" s="26">
        <f t="shared" si="1"/>
        <v>6653.851797505502</v>
      </c>
      <c r="M16" s="27">
        <v>71.400000000000006</v>
      </c>
      <c r="N16" s="23">
        <v>69.900000000000006</v>
      </c>
      <c r="O16" s="23">
        <v>11</v>
      </c>
      <c r="P16" s="23">
        <v>21.8</v>
      </c>
      <c r="Q16" s="28">
        <v>35</v>
      </c>
      <c r="R16" s="29">
        <v>129</v>
      </c>
    </row>
    <row r="17" spans="2:18" s="19" customFormat="1" ht="15.75" x14ac:dyDescent="0.25">
      <c r="B17" s="20">
        <v>12</v>
      </c>
      <c r="C17" s="21">
        <v>12</v>
      </c>
      <c r="D17" s="60"/>
      <c r="E17" s="60"/>
      <c r="F17" s="21" t="s">
        <v>41</v>
      </c>
      <c r="G17" s="22" t="s">
        <v>42</v>
      </c>
      <c r="H17" s="20">
        <v>470</v>
      </c>
      <c r="I17" s="23">
        <v>14.2</v>
      </c>
      <c r="J17" s="24">
        <v>354</v>
      </c>
      <c r="K17" s="25">
        <f t="shared" si="0"/>
        <v>7531.9148936170213</v>
      </c>
      <c r="L17" s="26">
        <f t="shared" si="1"/>
        <v>7428.0264123257521</v>
      </c>
      <c r="M17" s="27">
        <v>74.599999999999994</v>
      </c>
      <c r="N17" s="23">
        <v>69.900000000000006</v>
      </c>
      <c r="O17" s="23">
        <v>10.9</v>
      </c>
      <c r="P17" s="23">
        <v>21.7</v>
      </c>
      <c r="Q17" s="28">
        <v>34</v>
      </c>
      <c r="R17" s="29">
        <v>119</v>
      </c>
    </row>
    <row r="18" spans="2:18" s="19" customFormat="1" ht="15.75" x14ac:dyDescent="0.25">
      <c r="B18" s="20">
        <v>13</v>
      </c>
      <c r="C18" s="21">
        <v>13</v>
      </c>
      <c r="D18" s="60"/>
      <c r="E18" s="60"/>
      <c r="F18" s="21" t="s">
        <v>43</v>
      </c>
      <c r="G18" s="22" t="s">
        <v>44</v>
      </c>
      <c r="H18" s="20">
        <v>470</v>
      </c>
      <c r="I18" s="23">
        <v>13.6</v>
      </c>
      <c r="J18" s="24">
        <v>292</v>
      </c>
      <c r="K18" s="25">
        <f t="shared" si="0"/>
        <v>6212.7659574468089</v>
      </c>
      <c r="L18" s="26">
        <f t="shared" si="1"/>
        <v>6169.9192956713141</v>
      </c>
      <c r="M18" s="27">
        <v>70.3</v>
      </c>
      <c r="N18" s="23">
        <v>70.3</v>
      </c>
      <c r="O18" s="23">
        <v>10.5</v>
      </c>
      <c r="P18" s="23">
        <v>20.7</v>
      </c>
      <c r="Q18" s="28">
        <v>33</v>
      </c>
      <c r="R18" s="29">
        <v>114</v>
      </c>
    </row>
    <row r="19" spans="2:18" s="19" customFormat="1" ht="15.75" x14ac:dyDescent="0.25">
      <c r="B19" s="20">
        <v>14</v>
      </c>
      <c r="C19" s="21">
        <v>14</v>
      </c>
      <c r="D19" s="60"/>
      <c r="E19" s="60" t="s">
        <v>45</v>
      </c>
      <c r="F19" s="60" t="s">
        <v>46</v>
      </c>
      <c r="G19" s="22" t="s">
        <v>47</v>
      </c>
      <c r="H19" s="20">
        <v>470</v>
      </c>
      <c r="I19" s="23">
        <v>14</v>
      </c>
      <c r="J19" s="24">
        <v>288</v>
      </c>
      <c r="K19" s="25">
        <f t="shared" si="0"/>
        <v>6127.6595744680853</v>
      </c>
      <c r="L19" s="26">
        <f t="shared" si="1"/>
        <v>6057.2267057960389</v>
      </c>
      <c r="M19" s="27">
        <v>76.099999999999994</v>
      </c>
      <c r="N19" s="23">
        <v>69.3</v>
      </c>
      <c r="O19" s="23">
        <v>12</v>
      </c>
      <c r="P19" s="23">
        <v>24.1</v>
      </c>
      <c r="Q19" s="28">
        <v>44</v>
      </c>
      <c r="R19" s="29">
        <v>199</v>
      </c>
    </row>
    <row r="20" spans="2:18" s="19" customFormat="1" ht="15.75" x14ac:dyDescent="0.25">
      <c r="B20" s="20">
        <v>15</v>
      </c>
      <c r="C20" s="21">
        <v>15</v>
      </c>
      <c r="D20" s="60"/>
      <c r="E20" s="60"/>
      <c r="F20" s="60"/>
      <c r="G20" s="22" t="s">
        <v>48</v>
      </c>
      <c r="H20" s="20">
        <v>470</v>
      </c>
      <c r="I20" s="23">
        <v>13.8</v>
      </c>
      <c r="J20" s="24">
        <v>314</v>
      </c>
      <c r="K20" s="25">
        <f t="shared" si="0"/>
        <v>6680.8510638297867</v>
      </c>
      <c r="L20" s="26">
        <f t="shared" si="1"/>
        <v>6619.4179505991679</v>
      </c>
      <c r="M20" s="27">
        <v>77.8</v>
      </c>
      <c r="N20" s="23">
        <v>69.8</v>
      </c>
      <c r="O20" s="23">
        <v>11.8</v>
      </c>
      <c r="P20" s="23">
        <v>23.7</v>
      </c>
      <c r="Q20" s="28">
        <v>41</v>
      </c>
      <c r="R20" s="29">
        <v>143</v>
      </c>
    </row>
    <row r="21" spans="2:18" s="19" customFormat="1" ht="15.75" x14ac:dyDescent="0.25">
      <c r="B21" s="20">
        <v>16</v>
      </c>
      <c r="C21" s="21">
        <v>16</v>
      </c>
      <c r="D21" s="60"/>
      <c r="E21" s="60"/>
      <c r="F21" s="60"/>
      <c r="G21" s="22" t="s">
        <v>49</v>
      </c>
      <c r="H21" s="20">
        <v>470</v>
      </c>
      <c r="I21" s="23">
        <v>13.4</v>
      </c>
      <c r="J21" s="24">
        <v>300</v>
      </c>
      <c r="K21" s="25">
        <f t="shared" si="0"/>
        <v>6382.978723404256</v>
      </c>
      <c r="L21" s="26">
        <f t="shared" si="1"/>
        <v>6353.6316947909027</v>
      </c>
      <c r="M21" s="27">
        <v>73.400000000000006</v>
      </c>
      <c r="N21" s="23">
        <v>69.400000000000006</v>
      </c>
      <c r="O21" s="23">
        <v>11.7</v>
      </c>
      <c r="P21" s="23">
        <v>23.5</v>
      </c>
      <c r="Q21" s="28">
        <v>42</v>
      </c>
      <c r="R21" s="29">
        <v>182</v>
      </c>
    </row>
    <row r="22" spans="2:18" s="19" customFormat="1" ht="15.75" x14ac:dyDescent="0.25">
      <c r="B22" s="20">
        <v>17</v>
      </c>
      <c r="C22" s="21">
        <v>17</v>
      </c>
      <c r="D22" s="60"/>
      <c r="E22" s="60"/>
      <c r="F22" s="60"/>
      <c r="G22" s="22" t="s">
        <v>50</v>
      </c>
      <c r="H22" s="20">
        <v>470</v>
      </c>
      <c r="I22" s="23">
        <v>13.8</v>
      </c>
      <c r="J22" s="24">
        <v>310</v>
      </c>
      <c r="K22" s="25">
        <f t="shared" si="0"/>
        <v>6595.7446808510631</v>
      </c>
      <c r="L22" s="26">
        <f t="shared" si="1"/>
        <v>6535.0941550501338</v>
      </c>
      <c r="M22" s="27">
        <v>73.3</v>
      </c>
      <c r="N22" s="23">
        <v>69.900000000000006</v>
      </c>
      <c r="O22" s="23">
        <v>11.9</v>
      </c>
      <c r="P22" s="23">
        <v>24</v>
      </c>
      <c r="Q22" s="28">
        <v>42</v>
      </c>
      <c r="R22" s="29">
        <v>161</v>
      </c>
    </row>
    <row r="23" spans="2:18" s="19" customFormat="1" ht="15.75" x14ac:dyDescent="0.25">
      <c r="B23" s="20">
        <v>18</v>
      </c>
      <c r="C23" s="21">
        <v>18</v>
      </c>
      <c r="D23" s="60"/>
      <c r="E23" s="60"/>
      <c r="F23" s="60"/>
      <c r="G23" s="22" t="s">
        <v>51</v>
      </c>
      <c r="H23" s="20">
        <v>470</v>
      </c>
      <c r="I23" s="23">
        <v>13.8</v>
      </c>
      <c r="J23" s="24">
        <v>302</v>
      </c>
      <c r="K23" s="25">
        <f t="shared" si="0"/>
        <v>6425.5319148936178</v>
      </c>
      <c r="L23" s="26">
        <f t="shared" si="1"/>
        <v>6366.4465639520677</v>
      </c>
      <c r="M23" s="27">
        <v>76.2</v>
      </c>
      <c r="N23" s="23">
        <v>69.8</v>
      </c>
      <c r="O23" s="23">
        <v>11.7</v>
      </c>
      <c r="P23" s="23">
        <v>23.4</v>
      </c>
      <c r="Q23" s="28">
        <v>42</v>
      </c>
      <c r="R23" s="29">
        <v>204</v>
      </c>
    </row>
    <row r="24" spans="2:18" s="19" customFormat="1" ht="15.75" x14ac:dyDescent="0.25">
      <c r="B24" s="20">
        <v>19</v>
      </c>
      <c r="C24" s="21">
        <v>19</v>
      </c>
      <c r="D24" s="60"/>
      <c r="E24" s="60"/>
      <c r="F24" s="60" t="s">
        <v>52</v>
      </c>
      <c r="G24" s="22" t="s">
        <v>53</v>
      </c>
      <c r="H24" s="20">
        <v>470</v>
      </c>
      <c r="I24" s="23">
        <v>14.4</v>
      </c>
      <c r="J24" s="24">
        <v>306</v>
      </c>
      <c r="K24" s="25">
        <f t="shared" si="0"/>
        <v>6510.6382978723414</v>
      </c>
      <c r="L24" s="26">
        <f t="shared" si="1"/>
        <v>6405.8694057226712</v>
      </c>
      <c r="M24" s="27">
        <v>78.900000000000006</v>
      </c>
      <c r="N24" s="23">
        <v>71.3</v>
      </c>
      <c r="O24" s="23">
        <v>10.6</v>
      </c>
      <c r="P24" s="23">
        <v>20.9</v>
      </c>
      <c r="Q24" s="28">
        <v>31</v>
      </c>
      <c r="R24" s="29">
        <v>174</v>
      </c>
    </row>
    <row r="25" spans="2:18" s="19" customFormat="1" ht="15.75" x14ac:dyDescent="0.25">
      <c r="B25" s="20">
        <v>20</v>
      </c>
      <c r="C25" s="21">
        <v>20</v>
      </c>
      <c r="D25" s="60"/>
      <c r="E25" s="60"/>
      <c r="F25" s="60"/>
      <c r="G25" s="22" t="s">
        <v>54</v>
      </c>
      <c r="H25" s="20">
        <v>470</v>
      </c>
      <c r="I25" s="23">
        <v>14</v>
      </c>
      <c r="J25" s="24">
        <v>302</v>
      </c>
      <c r="K25" s="25">
        <f t="shared" si="0"/>
        <v>6425.5319148936178</v>
      </c>
      <c r="L25" s="26">
        <f t="shared" si="1"/>
        <v>6351.6752262166801</v>
      </c>
      <c r="M25" s="27">
        <v>72.2</v>
      </c>
      <c r="N25" s="23">
        <v>69.400000000000006</v>
      </c>
      <c r="O25" s="23">
        <v>11.5</v>
      </c>
      <c r="P25" s="23">
        <v>23</v>
      </c>
      <c r="Q25" s="28">
        <v>41</v>
      </c>
      <c r="R25" s="29">
        <v>176</v>
      </c>
    </row>
    <row r="26" spans="2:18" s="19" customFormat="1" ht="15.75" x14ac:dyDescent="0.25">
      <c r="B26" s="20">
        <v>21</v>
      </c>
      <c r="C26" s="21">
        <v>21</v>
      </c>
      <c r="D26" s="60"/>
      <c r="E26" s="60"/>
      <c r="F26" s="60"/>
      <c r="G26" s="22" t="s">
        <v>55</v>
      </c>
      <c r="H26" s="20">
        <v>470</v>
      </c>
      <c r="I26" s="23">
        <v>13.7</v>
      </c>
      <c r="J26" s="24">
        <v>350</v>
      </c>
      <c r="K26" s="25">
        <f t="shared" si="0"/>
        <v>7446.8085106382978</v>
      </c>
      <c r="L26" s="26">
        <f t="shared" si="1"/>
        <v>7386.891660552702</v>
      </c>
      <c r="M26" s="27">
        <v>72.099999999999994</v>
      </c>
      <c r="N26" s="23">
        <v>70.3</v>
      </c>
      <c r="O26" s="23">
        <v>11</v>
      </c>
      <c r="P26" s="23">
        <v>21.8</v>
      </c>
      <c r="Q26" s="28">
        <v>32</v>
      </c>
      <c r="R26" s="29">
        <v>115</v>
      </c>
    </row>
    <row r="27" spans="2:18" s="19" customFormat="1" ht="15.75" x14ac:dyDescent="0.25">
      <c r="B27" s="20">
        <v>22</v>
      </c>
      <c r="C27" s="21">
        <v>22</v>
      </c>
      <c r="D27" s="60"/>
      <c r="E27" s="60"/>
      <c r="F27" s="60"/>
      <c r="G27" s="22" t="s">
        <v>56</v>
      </c>
      <c r="H27" s="20">
        <v>470</v>
      </c>
      <c r="I27" s="23">
        <v>13</v>
      </c>
      <c r="J27" s="24">
        <v>318</v>
      </c>
      <c r="K27" s="25">
        <f t="shared" si="0"/>
        <v>6765.9574468085102</v>
      </c>
      <c r="L27" s="26">
        <f t="shared" si="1"/>
        <v>6765.9574468085102</v>
      </c>
      <c r="M27" s="27">
        <v>68.8</v>
      </c>
      <c r="N27" s="23">
        <v>70</v>
      </c>
      <c r="O27" s="23">
        <v>11.3</v>
      </c>
      <c r="P27" s="23">
        <v>22.6</v>
      </c>
      <c r="Q27" s="28">
        <v>37</v>
      </c>
      <c r="R27" s="29">
        <v>127</v>
      </c>
    </row>
    <row r="28" spans="2:18" s="19" customFormat="1" ht="15.75" x14ac:dyDescent="0.25">
      <c r="B28" s="20">
        <v>23</v>
      </c>
      <c r="C28" s="21">
        <v>23</v>
      </c>
      <c r="D28" s="60"/>
      <c r="E28" s="60"/>
      <c r="F28" s="60"/>
      <c r="G28" s="22" t="s">
        <v>57</v>
      </c>
      <c r="H28" s="20">
        <v>470</v>
      </c>
      <c r="I28" s="23">
        <v>13.8</v>
      </c>
      <c r="J28" s="24">
        <v>246</v>
      </c>
      <c r="K28" s="25">
        <f t="shared" si="0"/>
        <v>5234.0425531914889</v>
      </c>
      <c r="L28" s="26">
        <f t="shared" si="1"/>
        <v>5185.9134262655907</v>
      </c>
      <c r="M28" s="27">
        <v>73.7</v>
      </c>
      <c r="N28" s="23">
        <v>69.5</v>
      </c>
      <c r="O28" s="23">
        <v>12.2</v>
      </c>
      <c r="P28" s="23">
        <v>24.7</v>
      </c>
      <c r="Q28" s="28">
        <v>44</v>
      </c>
      <c r="R28" s="29">
        <v>197</v>
      </c>
    </row>
    <row r="29" spans="2:18" s="19" customFormat="1" ht="15.75" x14ac:dyDescent="0.25">
      <c r="B29" s="20">
        <v>24</v>
      </c>
      <c r="C29" s="21">
        <v>24</v>
      </c>
      <c r="D29" s="60"/>
      <c r="E29" s="60"/>
      <c r="F29" s="21" t="s">
        <v>35</v>
      </c>
      <c r="G29" s="22" t="s">
        <v>58</v>
      </c>
      <c r="H29" s="20">
        <v>470</v>
      </c>
      <c r="I29" s="23">
        <v>14.1</v>
      </c>
      <c r="J29" s="24">
        <v>310</v>
      </c>
      <c r="K29" s="25">
        <f t="shared" si="0"/>
        <v>6595.7446808510631</v>
      </c>
      <c r="L29" s="26">
        <f t="shared" si="1"/>
        <v>6512.3502078747852</v>
      </c>
      <c r="M29" s="27">
        <v>73.5</v>
      </c>
      <c r="N29" s="23">
        <v>70.099999999999994</v>
      </c>
      <c r="O29" s="23">
        <v>11.7</v>
      </c>
      <c r="P29" s="23">
        <v>23.4</v>
      </c>
      <c r="Q29" s="28">
        <v>37</v>
      </c>
      <c r="R29" s="29">
        <v>171</v>
      </c>
    </row>
    <row r="30" spans="2:18" s="19" customFormat="1" ht="15.75" x14ac:dyDescent="0.25">
      <c r="B30" s="20">
        <v>25</v>
      </c>
      <c r="C30" s="21">
        <v>25</v>
      </c>
      <c r="D30" s="60"/>
      <c r="E30" s="60" t="s">
        <v>59</v>
      </c>
      <c r="F30" s="60" t="s">
        <v>31</v>
      </c>
      <c r="G30" s="22" t="s">
        <v>60</v>
      </c>
      <c r="H30" s="20">
        <v>470</v>
      </c>
      <c r="I30" s="23">
        <v>13.9</v>
      </c>
      <c r="J30" s="24">
        <v>340</v>
      </c>
      <c r="K30" s="25">
        <f t="shared" si="0"/>
        <v>7234.0425531914898</v>
      </c>
      <c r="L30" s="26">
        <f t="shared" si="1"/>
        <v>7159.2076302274399</v>
      </c>
      <c r="M30" s="27">
        <v>74.8</v>
      </c>
      <c r="N30" s="23">
        <v>69.099999999999994</v>
      </c>
      <c r="O30" s="23">
        <v>12.4</v>
      </c>
      <c r="P30" s="23">
        <v>24.9</v>
      </c>
      <c r="Q30" s="28">
        <v>48</v>
      </c>
      <c r="R30" s="29">
        <v>204</v>
      </c>
    </row>
    <row r="31" spans="2:18" s="19" customFormat="1" ht="15.75" x14ac:dyDescent="0.25">
      <c r="B31" s="20">
        <v>26</v>
      </c>
      <c r="C31" s="21">
        <v>26</v>
      </c>
      <c r="D31" s="60"/>
      <c r="E31" s="60"/>
      <c r="F31" s="60"/>
      <c r="G31" s="22" t="s">
        <v>61</v>
      </c>
      <c r="H31" s="20">
        <v>470</v>
      </c>
      <c r="I31" s="23">
        <v>13.2</v>
      </c>
      <c r="J31" s="24">
        <v>308</v>
      </c>
      <c r="K31" s="25">
        <f t="shared" si="0"/>
        <v>6553.1914893617013</v>
      </c>
      <c r="L31" s="26">
        <f t="shared" si="1"/>
        <v>6538.1266813401799</v>
      </c>
      <c r="M31" s="27">
        <v>71.3</v>
      </c>
      <c r="N31" s="23">
        <v>69.099999999999994</v>
      </c>
      <c r="O31" s="23">
        <v>11.7</v>
      </c>
      <c r="P31" s="23">
        <v>23.4</v>
      </c>
      <c r="Q31" s="28">
        <v>41</v>
      </c>
      <c r="R31" s="29">
        <v>146</v>
      </c>
    </row>
    <row r="32" spans="2:18" s="19" customFormat="1" ht="15.75" x14ac:dyDescent="0.25">
      <c r="B32" s="20">
        <v>27</v>
      </c>
      <c r="C32" s="21">
        <v>27</v>
      </c>
      <c r="D32" s="60"/>
      <c r="E32" s="60"/>
      <c r="F32" s="60"/>
      <c r="G32" s="22" t="s">
        <v>62</v>
      </c>
      <c r="H32" s="20">
        <v>470</v>
      </c>
      <c r="I32" s="23">
        <v>13.7</v>
      </c>
      <c r="J32" s="24">
        <v>320</v>
      </c>
      <c r="K32" s="25">
        <f t="shared" si="0"/>
        <v>6808.510638297872</v>
      </c>
      <c r="L32" s="26">
        <f t="shared" si="1"/>
        <v>6753.7295182196131</v>
      </c>
      <c r="M32" s="27">
        <v>78.3</v>
      </c>
      <c r="N32" s="23">
        <v>68.7</v>
      </c>
      <c r="O32" s="23">
        <v>13.5</v>
      </c>
      <c r="P32" s="23">
        <v>27.5</v>
      </c>
      <c r="Q32" s="28">
        <v>55</v>
      </c>
      <c r="R32" s="29">
        <v>258</v>
      </c>
    </row>
    <row r="33" spans="2:18" s="19" customFormat="1" ht="16.5" thickBot="1" x14ac:dyDescent="0.3">
      <c r="B33" s="30">
        <v>28</v>
      </c>
      <c r="C33" s="31">
        <v>28</v>
      </c>
      <c r="D33" s="78"/>
      <c r="E33" s="31" t="s">
        <v>63</v>
      </c>
      <c r="F33" s="31" t="s">
        <v>64</v>
      </c>
      <c r="G33" s="32" t="s">
        <v>65</v>
      </c>
      <c r="H33" s="30">
        <v>470</v>
      </c>
      <c r="I33" s="33">
        <v>13.8</v>
      </c>
      <c r="J33" s="34">
        <v>320</v>
      </c>
      <c r="K33" s="35">
        <f t="shared" si="0"/>
        <v>6808.510638297872</v>
      </c>
      <c r="L33" s="36">
        <f t="shared" si="1"/>
        <v>6745.9036439227193</v>
      </c>
      <c r="M33" s="37">
        <v>75.5</v>
      </c>
      <c r="N33" s="33">
        <v>69.599999999999994</v>
      </c>
      <c r="O33" s="33">
        <v>12.4</v>
      </c>
      <c r="P33" s="33">
        <v>25.1</v>
      </c>
      <c r="Q33" s="38">
        <v>46</v>
      </c>
      <c r="R33" s="39">
        <v>186</v>
      </c>
    </row>
    <row r="34" spans="2:18" s="19" customFormat="1" ht="16.5" thickBot="1" x14ac:dyDescent="0.3">
      <c r="B34" s="74" t="s">
        <v>66</v>
      </c>
      <c r="C34" s="75"/>
      <c r="D34" s="75"/>
      <c r="E34" s="75"/>
      <c r="F34" s="75"/>
      <c r="G34" s="76"/>
      <c r="H34" s="40">
        <f>AVERAGE(H6:H33)</f>
        <v>471.96428571428572</v>
      </c>
      <c r="I34" s="41">
        <f t="shared" ref="I34:R34" si="2">AVERAGE(I6:I33)</f>
        <v>13.925000000000001</v>
      </c>
      <c r="J34" s="42">
        <f t="shared" si="2"/>
        <v>312.07142857142856</v>
      </c>
      <c r="K34" s="43">
        <f t="shared" si="2"/>
        <v>6616.7317991026202</v>
      </c>
      <c r="L34" s="44">
        <f t="shared" si="2"/>
        <v>6546.5575469610685</v>
      </c>
      <c r="M34" s="45">
        <f t="shared" si="2"/>
        <v>73.078571428571436</v>
      </c>
      <c r="N34" s="41">
        <f t="shared" si="2"/>
        <v>69.724999999999994</v>
      </c>
      <c r="O34" s="41">
        <f t="shared" si="2"/>
        <v>11.582142857142854</v>
      </c>
      <c r="P34" s="41">
        <f t="shared" si="2"/>
        <v>23.171428571428571</v>
      </c>
      <c r="Q34" s="46">
        <f t="shared" si="2"/>
        <v>39.714285714285715</v>
      </c>
      <c r="R34" s="42">
        <f t="shared" si="2"/>
        <v>162.71428571428572</v>
      </c>
    </row>
    <row r="35" spans="2:18" s="19" customFormat="1" ht="15.75" x14ac:dyDescent="0.25">
      <c r="B35" s="9">
        <v>29</v>
      </c>
      <c r="C35" s="10">
        <v>1</v>
      </c>
      <c r="D35" s="77" t="s">
        <v>67</v>
      </c>
      <c r="E35" s="10" t="s">
        <v>23</v>
      </c>
      <c r="F35" s="10" t="s">
        <v>23</v>
      </c>
      <c r="G35" s="11" t="s">
        <v>68</v>
      </c>
      <c r="H35" s="9">
        <v>470</v>
      </c>
      <c r="I35" s="12">
        <v>15.7</v>
      </c>
      <c r="J35" s="13">
        <v>232</v>
      </c>
      <c r="K35" s="14">
        <f t="shared" si="0"/>
        <v>4936.1702127659573</v>
      </c>
      <c r="L35" s="15">
        <f t="shared" si="1"/>
        <v>4782.9787234042551</v>
      </c>
      <c r="M35" s="16">
        <v>66.8</v>
      </c>
      <c r="N35" s="12">
        <v>70.400000000000006</v>
      </c>
      <c r="O35" s="12">
        <v>12.2</v>
      </c>
      <c r="P35" s="12">
        <v>24.6</v>
      </c>
      <c r="Q35" s="17">
        <v>39</v>
      </c>
      <c r="R35" s="18">
        <v>120</v>
      </c>
    </row>
    <row r="36" spans="2:18" s="19" customFormat="1" ht="15.75" x14ac:dyDescent="0.25">
      <c r="B36" s="20">
        <v>30</v>
      </c>
      <c r="C36" s="21">
        <v>2</v>
      </c>
      <c r="D36" s="60"/>
      <c r="E36" s="60" t="s">
        <v>39</v>
      </c>
      <c r="F36" s="60" t="s">
        <v>43</v>
      </c>
      <c r="G36" s="22" t="s">
        <v>69</v>
      </c>
      <c r="H36" s="20">
        <v>235</v>
      </c>
      <c r="I36" s="23">
        <v>14.6</v>
      </c>
      <c r="J36" s="24">
        <v>124</v>
      </c>
      <c r="K36" s="25">
        <f t="shared" si="0"/>
        <v>5276.5957446808507</v>
      </c>
      <c r="L36" s="26">
        <f t="shared" si="1"/>
        <v>5179.5549033993648</v>
      </c>
      <c r="M36" s="27">
        <v>66.400000000000006</v>
      </c>
      <c r="N36" s="23">
        <v>70.400000000000006</v>
      </c>
      <c r="O36" s="23">
        <v>11.3</v>
      </c>
      <c r="P36" s="23">
        <v>22.6</v>
      </c>
      <c r="Q36" s="28">
        <v>32</v>
      </c>
      <c r="R36" s="29">
        <v>73</v>
      </c>
    </row>
    <row r="37" spans="2:18" s="19" customFormat="1" ht="15.75" x14ac:dyDescent="0.25">
      <c r="B37" s="20">
        <v>31</v>
      </c>
      <c r="C37" s="21">
        <v>3</v>
      </c>
      <c r="D37" s="60"/>
      <c r="E37" s="60"/>
      <c r="F37" s="60"/>
      <c r="G37" s="22" t="s">
        <v>70</v>
      </c>
      <c r="H37" s="20">
        <v>235</v>
      </c>
      <c r="I37" s="23">
        <v>14.2</v>
      </c>
      <c r="J37" s="24">
        <v>118</v>
      </c>
      <c r="K37" s="25">
        <f t="shared" si="0"/>
        <v>5021.27659574468</v>
      </c>
      <c r="L37" s="26">
        <f t="shared" si="1"/>
        <v>4952.0176082171674</v>
      </c>
      <c r="M37" s="27">
        <v>66.099999999999994</v>
      </c>
      <c r="N37" s="23">
        <v>70.2</v>
      </c>
      <c r="O37" s="23">
        <v>11.1</v>
      </c>
      <c r="P37" s="23">
        <v>22</v>
      </c>
      <c r="Q37" s="28">
        <v>33</v>
      </c>
      <c r="R37" s="29">
        <v>88</v>
      </c>
    </row>
    <row r="38" spans="2:18" ht="16.5" thickBot="1" x14ac:dyDescent="0.3">
      <c r="B38" s="30">
        <v>32</v>
      </c>
      <c r="C38" s="31">
        <v>4</v>
      </c>
      <c r="D38" s="78"/>
      <c r="E38" s="31" t="s">
        <v>34</v>
      </c>
      <c r="F38" s="31" t="s">
        <v>11</v>
      </c>
      <c r="G38" s="32" t="s">
        <v>71</v>
      </c>
      <c r="H38" s="30">
        <v>235</v>
      </c>
      <c r="I38" s="33">
        <v>14.5</v>
      </c>
      <c r="J38" s="34">
        <v>94</v>
      </c>
      <c r="K38" s="35">
        <f t="shared" si="0"/>
        <v>4000</v>
      </c>
      <c r="L38" s="36">
        <f t="shared" si="1"/>
        <v>3931.0344827586205</v>
      </c>
      <c r="M38" s="37">
        <v>68.3</v>
      </c>
      <c r="N38" s="33">
        <v>69.900000000000006</v>
      </c>
      <c r="O38" s="33">
        <v>11.6</v>
      </c>
      <c r="P38" s="33">
        <v>23.2</v>
      </c>
      <c r="Q38" s="38">
        <v>35</v>
      </c>
      <c r="R38" s="39">
        <v>105</v>
      </c>
    </row>
    <row r="39" spans="2:18" s="19" customFormat="1" ht="16.5" thickBot="1" x14ac:dyDescent="0.3">
      <c r="B39" s="74" t="s">
        <v>72</v>
      </c>
      <c r="C39" s="75"/>
      <c r="D39" s="75"/>
      <c r="E39" s="75"/>
      <c r="F39" s="75"/>
      <c r="G39" s="76"/>
      <c r="H39" s="40">
        <f>AVERAGE(H35:H38)</f>
        <v>293.75</v>
      </c>
      <c r="I39" s="41">
        <f t="shared" ref="I39:R39" si="3">AVERAGE(I35:I38)</f>
        <v>14.75</v>
      </c>
      <c r="J39" s="42">
        <f t="shared" si="3"/>
        <v>142</v>
      </c>
      <c r="K39" s="43">
        <f t="shared" si="3"/>
        <v>4808.510638297872</v>
      </c>
      <c r="L39" s="44">
        <f t="shared" si="3"/>
        <v>4711.3964294448515</v>
      </c>
      <c r="M39" s="45">
        <f t="shared" si="3"/>
        <v>66.899999999999991</v>
      </c>
      <c r="N39" s="41">
        <f t="shared" si="3"/>
        <v>70.224999999999994</v>
      </c>
      <c r="O39" s="41">
        <f t="shared" si="3"/>
        <v>11.55</v>
      </c>
      <c r="P39" s="41">
        <f t="shared" si="3"/>
        <v>23.1</v>
      </c>
      <c r="Q39" s="46">
        <f t="shared" si="3"/>
        <v>34.75</v>
      </c>
      <c r="R39" s="42">
        <f t="shared" si="3"/>
        <v>96.5</v>
      </c>
    </row>
    <row r="41" spans="2:18" ht="15.75" x14ac:dyDescent="0.25">
      <c r="B41" s="57" t="s">
        <v>73</v>
      </c>
      <c r="C41" s="57"/>
      <c r="D41" s="57"/>
      <c r="E41" s="47" t="s">
        <v>74</v>
      </c>
      <c r="F41" s="48"/>
      <c r="G41" s="48"/>
      <c r="H41" s="48"/>
      <c r="I41" s="48"/>
      <c r="J41" s="48"/>
      <c r="K41" s="48"/>
      <c r="L41" s="48"/>
    </row>
    <row r="42" spans="2:18" ht="15.75" x14ac:dyDescent="0.25">
      <c r="B42" s="58" t="s">
        <v>75</v>
      </c>
      <c r="C42" s="58"/>
      <c r="D42" s="58"/>
      <c r="E42" s="47" t="s">
        <v>83</v>
      </c>
      <c r="F42" s="48"/>
      <c r="G42" s="48"/>
      <c r="H42" s="48"/>
      <c r="I42" s="48"/>
      <c r="J42" s="48"/>
      <c r="K42" s="48"/>
      <c r="L42" s="48"/>
    </row>
    <row r="43" spans="2:18" ht="15.75" x14ac:dyDescent="0.25">
      <c r="B43" s="59" t="s">
        <v>76</v>
      </c>
      <c r="C43" s="59"/>
      <c r="D43" s="59"/>
      <c r="E43" s="50" t="s">
        <v>84</v>
      </c>
      <c r="F43" s="56" t="s">
        <v>79</v>
      </c>
      <c r="G43" s="56"/>
      <c r="H43" s="56" t="s">
        <v>85</v>
      </c>
      <c r="I43" s="56"/>
      <c r="J43" s="56"/>
      <c r="K43" s="53" t="s">
        <v>86</v>
      </c>
      <c r="L43" s="53"/>
    </row>
    <row r="44" spans="2:18" ht="15.75" x14ac:dyDescent="0.25">
      <c r="B44" s="80"/>
      <c r="C44" s="80"/>
      <c r="D44" s="80"/>
      <c r="E44" s="47" t="s">
        <v>90</v>
      </c>
      <c r="F44" s="56" t="s">
        <v>87</v>
      </c>
      <c r="G44" s="56"/>
      <c r="H44" s="51" t="s">
        <v>88</v>
      </c>
      <c r="I44" s="51"/>
      <c r="J44" s="51"/>
      <c r="K44" s="52" t="s">
        <v>89</v>
      </c>
      <c r="L44" s="52"/>
    </row>
    <row r="45" spans="2:18" ht="15.75" x14ac:dyDescent="0.25">
      <c r="B45" s="80"/>
      <c r="C45" s="80"/>
      <c r="D45" s="80"/>
      <c r="E45" s="49" t="s">
        <v>91</v>
      </c>
      <c r="F45" s="51" t="s">
        <v>92</v>
      </c>
      <c r="G45" s="51"/>
      <c r="H45" s="51" t="s">
        <v>94</v>
      </c>
      <c r="I45" s="51"/>
      <c r="J45" s="51"/>
      <c r="K45" s="52" t="s">
        <v>95</v>
      </c>
      <c r="L45" s="52"/>
    </row>
    <row r="46" spans="2:18" ht="15.75" x14ac:dyDescent="0.25">
      <c r="B46" s="57"/>
      <c r="C46" s="57"/>
      <c r="D46" s="57"/>
      <c r="E46" s="49" t="s">
        <v>96</v>
      </c>
      <c r="F46" s="51" t="s">
        <v>93</v>
      </c>
      <c r="G46" s="51"/>
      <c r="H46" s="51" t="s">
        <v>88</v>
      </c>
      <c r="I46" s="51"/>
      <c r="J46" s="51"/>
      <c r="K46" s="52" t="s">
        <v>77</v>
      </c>
      <c r="L46" s="52"/>
    </row>
    <row r="47" spans="2:18" ht="15.75" x14ac:dyDescent="0.25">
      <c r="B47" s="59" t="s">
        <v>78</v>
      </c>
      <c r="C47" s="59"/>
      <c r="D47" s="59"/>
      <c r="E47" s="54" t="s">
        <v>91</v>
      </c>
      <c r="F47" s="54" t="s">
        <v>101</v>
      </c>
      <c r="G47" s="54"/>
      <c r="H47" s="51" t="s">
        <v>97</v>
      </c>
      <c r="I47" s="51"/>
      <c r="J47" s="51"/>
      <c r="K47" s="52" t="s">
        <v>102</v>
      </c>
      <c r="L47" s="52"/>
    </row>
    <row r="48" spans="2:18" ht="15.75" x14ac:dyDescent="0.25">
      <c r="B48" s="80"/>
      <c r="C48" s="80"/>
      <c r="D48" s="80"/>
      <c r="E48" s="55"/>
      <c r="F48" s="55"/>
      <c r="G48" s="55"/>
      <c r="H48" s="51" t="s">
        <v>98</v>
      </c>
      <c r="I48" s="51"/>
      <c r="J48" s="51"/>
      <c r="K48" s="52" t="s">
        <v>102</v>
      </c>
      <c r="L48" s="52"/>
    </row>
    <row r="49" spans="2:12" ht="15.75" x14ac:dyDescent="0.25">
      <c r="B49" s="80"/>
      <c r="C49" s="80"/>
      <c r="D49" s="80"/>
      <c r="E49" s="56"/>
      <c r="F49" s="56"/>
      <c r="G49" s="56"/>
      <c r="H49" s="51" t="s">
        <v>99</v>
      </c>
      <c r="I49" s="51"/>
      <c r="J49" s="51"/>
      <c r="K49" s="52" t="s">
        <v>103</v>
      </c>
      <c r="L49" s="52"/>
    </row>
    <row r="50" spans="2:12" ht="15.75" x14ac:dyDescent="0.25">
      <c r="B50" s="80"/>
      <c r="C50" s="80"/>
      <c r="D50" s="80"/>
      <c r="E50" s="50" t="s">
        <v>105</v>
      </c>
      <c r="F50" s="51" t="s">
        <v>104</v>
      </c>
      <c r="G50" s="51"/>
      <c r="H50" s="51" t="s">
        <v>100</v>
      </c>
      <c r="I50" s="51"/>
      <c r="J50" s="51"/>
      <c r="K50" s="52" t="s">
        <v>81</v>
      </c>
      <c r="L50" s="52"/>
    </row>
    <row r="51" spans="2:12" ht="15.75" x14ac:dyDescent="0.25">
      <c r="B51" s="80"/>
      <c r="C51" s="80"/>
      <c r="D51" s="80"/>
      <c r="E51" s="54" t="s">
        <v>106</v>
      </c>
      <c r="F51" s="54" t="s">
        <v>107</v>
      </c>
      <c r="G51" s="54"/>
      <c r="H51" s="51" t="s">
        <v>98</v>
      </c>
      <c r="I51" s="51"/>
      <c r="J51" s="51"/>
      <c r="K51" s="52" t="s">
        <v>80</v>
      </c>
      <c r="L51" s="52"/>
    </row>
    <row r="52" spans="2:12" ht="15.75" x14ac:dyDescent="0.25">
      <c r="B52" s="57"/>
      <c r="C52" s="57"/>
      <c r="D52" s="57"/>
      <c r="E52" s="56"/>
      <c r="F52" s="56"/>
      <c r="G52" s="56"/>
      <c r="H52" s="51" t="s">
        <v>99</v>
      </c>
      <c r="I52" s="51"/>
      <c r="J52" s="51"/>
      <c r="K52" s="52" t="s">
        <v>103</v>
      </c>
      <c r="L52" s="52"/>
    </row>
    <row r="53" spans="2:12" ht="15.75" x14ac:dyDescent="0.25">
      <c r="B53" s="57" t="s">
        <v>82</v>
      </c>
      <c r="C53" s="57"/>
      <c r="D53" s="57"/>
      <c r="E53" s="49" t="s">
        <v>108</v>
      </c>
      <c r="F53" s="79"/>
      <c r="G53" s="48"/>
      <c r="H53" s="48"/>
      <c r="I53" s="48"/>
      <c r="J53" s="48"/>
      <c r="K53" s="48"/>
      <c r="L53" s="48"/>
    </row>
    <row r="54" spans="2:12" x14ac:dyDescent="0.25">
      <c r="F54" s="81"/>
    </row>
  </sheetData>
  <mergeCells count="62">
    <mergeCell ref="K52:L52"/>
    <mergeCell ref="B47:D52"/>
    <mergeCell ref="H52:J52"/>
    <mergeCell ref="F50:G50"/>
    <mergeCell ref="F51:G52"/>
    <mergeCell ref="E51:E52"/>
    <mergeCell ref="K46:L46"/>
    <mergeCell ref="K45:L45"/>
    <mergeCell ref="H46:J46"/>
    <mergeCell ref="H45:J45"/>
    <mergeCell ref="F46:G46"/>
    <mergeCell ref="F45:G45"/>
    <mergeCell ref="B39:G39"/>
    <mergeCell ref="F19:F23"/>
    <mergeCell ref="F24:F28"/>
    <mergeCell ref="E30:E32"/>
    <mergeCell ref="F30:F32"/>
    <mergeCell ref="B34:G34"/>
    <mergeCell ref="D35:D38"/>
    <mergeCell ref="E36:E37"/>
    <mergeCell ref="F36:F37"/>
    <mergeCell ref="D6:D33"/>
    <mergeCell ref="E6:E7"/>
    <mergeCell ref="F6:F7"/>
    <mergeCell ref="E8:E10"/>
    <mergeCell ref="F8:F10"/>
    <mergeCell ref="E12:E13"/>
    <mergeCell ref="F12:F13"/>
    <mergeCell ref="E14:E15"/>
    <mergeCell ref="E16:E18"/>
    <mergeCell ref="E19:E29"/>
    <mergeCell ref="B2:R2"/>
    <mergeCell ref="B4:C5"/>
    <mergeCell ref="D4:D5"/>
    <mergeCell ref="E4:E5"/>
    <mergeCell ref="F4:F5"/>
    <mergeCell ref="G4:G5"/>
    <mergeCell ref="H4:J4"/>
    <mergeCell ref="K4:L4"/>
    <mergeCell ref="M4:R4"/>
    <mergeCell ref="B41:D41"/>
    <mergeCell ref="B42:D42"/>
    <mergeCell ref="F43:G43"/>
    <mergeCell ref="B43:D46"/>
    <mergeCell ref="H43:J43"/>
    <mergeCell ref="K43:L43"/>
    <mergeCell ref="F44:G44"/>
    <mergeCell ref="H44:J44"/>
    <mergeCell ref="K44:L44"/>
    <mergeCell ref="K49:L49"/>
    <mergeCell ref="H50:J50"/>
    <mergeCell ref="K50:L50"/>
    <mergeCell ref="H51:J51"/>
    <mergeCell ref="K51:L51"/>
    <mergeCell ref="B53:D53"/>
    <mergeCell ref="E47:E49"/>
    <mergeCell ref="F47:G49"/>
    <mergeCell ref="H47:J47"/>
    <mergeCell ref="K47:L47"/>
    <mergeCell ref="H48:J48"/>
    <mergeCell ref="K48:L48"/>
    <mergeCell ref="H49:J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2023-09-11T11:30:16Z</dcterms:modified>
</cp:coreProperties>
</file>