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46" i="1" l="1"/>
  <c r="Q46" i="1"/>
  <c r="P46" i="1"/>
  <c r="O46" i="1"/>
  <c r="N46" i="1"/>
  <c r="M46" i="1"/>
  <c r="J46" i="1"/>
  <c r="I46" i="1"/>
  <c r="H46" i="1"/>
  <c r="K45" i="1"/>
  <c r="L45" i="1" s="1"/>
  <c r="K44" i="1"/>
  <c r="L44" i="1" s="1"/>
  <c r="K43" i="1"/>
  <c r="K42" i="1"/>
  <c r="L42" i="1" s="1"/>
  <c r="K41" i="1"/>
  <c r="L41" i="1" s="1"/>
  <c r="R40" i="1"/>
  <c r="Q40" i="1"/>
  <c r="P40" i="1"/>
  <c r="O40" i="1"/>
  <c r="N40" i="1"/>
  <c r="M40" i="1"/>
  <c r="J40" i="1"/>
  <c r="I40" i="1"/>
  <c r="H40" i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J12" i="1"/>
  <c r="I12" i="1"/>
  <c r="H12" i="1"/>
  <c r="K11" i="1"/>
  <c r="L11" i="1" s="1"/>
  <c r="K10" i="1"/>
  <c r="L10" i="1" s="1"/>
  <c r="K9" i="1"/>
  <c r="K8" i="1"/>
  <c r="L8" i="1" s="1"/>
  <c r="K7" i="1"/>
  <c r="L7" i="1" s="1"/>
  <c r="K6" i="1"/>
  <c r="L6" i="1" s="1"/>
  <c r="K12" i="1" l="1"/>
  <c r="K40" i="1"/>
  <c r="K46" i="1"/>
  <c r="L9" i="1"/>
  <c r="L12" i="1" s="1"/>
  <c r="L43" i="1"/>
  <c r="L46" i="1" s="1"/>
  <c r="L13" i="1"/>
  <c r="L40" i="1" s="1"/>
</calcChain>
</file>

<file path=xl/sharedStrings.xml><?xml version="1.0" encoding="utf-8"?>
<sst xmlns="http://schemas.openxmlformats.org/spreadsheetml/2006/main" count="155" uniqueCount="121">
  <si>
    <t>MO strnih žita - PD Semberija 2022/23</t>
  </si>
  <si>
    <t>red. br</t>
  </si>
  <si>
    <t>vrsta</t>
  </si>
  <si>
    <t>distributer</t>
  </si>
  <si>
    <t>sjemenska kuća</t>
  </si>
  <si>
    <t>sorta/hibrid</t>
  </si>
  <si>
    <t>žetva/vaganje</t>
  </si>
  <si>
    <t>prinos</t>
  </si>
  <si>
    <t>hemijska analiza</t>
  </si>
  <si>
    <r>
      <t>P m</t>
    </r>
    <r>
      <rPr>
        <b/>
        <sz val="12"/>
        <color theme="1"/>
        <rFont val="Calibri"/>
        <family val="2"/>
      </rPr>
      <t>²</t>
    </r>
  </si>
  <si>
    <t>vlaga %</t>
  </si>
  <si>
    <t>kg</t>
  </si>
  <si>
    <t>sirovo</t>
  </si>
  <si>
    <t>HT</t>
  </si>
  <si>
    <t>skrob</t>
  </si>
  <si>
    <t>protein</t>
  </si>
  <si>
    <t>gluten</t>
  </si>
  <si>
    <t>sedimentacija</t>
  </si>
  <si>
    <t>w (10E-4J)</t>
  </si>
  <si>
    <t>ječam</t>
  </si>
  <si>
    <t>novoprom</t>
  </si>
  <si>
    <t>grand</t>
  </si>
  <si>
    <t>syngenta</t>
  </si>
  <si>
    <t>dooblin</t>
  </si>
  <si>
    <t>bc</t>
  </si>
  <si>
    <t>gospodar</t>
  </si>
  <si>
    <t>srećko</t>
  </si>
  <si>
    <t>rapić</t>
  </si>
  <si>
    <t>zp</t>
  </si>
  <si>
    <t>nektar</t>
  </si>
  <si>
    <t>bl</t>
  </si>
  <si>
    <t>vitez</t>
  </si>
  <si>
    <t>prosjek ječam</t>
  </si>
  <si>
    <t>pšenica</t>
  </si>
  <si>
    <t>falado</t>
  </si>
  <si>
    <t>gabrio</t>
  </si>
  <si>
    <t>anica</t>
  </si>
  <si>
    <t>opsesija</t>
  </si>
  <si>
    <t>ljepotica</t>
  </si>
  <si>
    <t>aurelia</t>
  </si>
  <si>
    <t>božić</t>
  </si>
  <si>
    <t>rwa</t>
  </si>
  <si>
    <t>sofru</t>
  </si>
  <si>
    <t>solenzara</t>
  </si>
  <si>
    <t>obiwan</t>
  </si>
  <si>
    <t>lg</t>
  </si>
  <si>
    <t>arnova</t>
  </si>
  <si>
    <t>caussade semences</t>
  </si>
  <si>
    <t>somtuoso</t>
  </si>
  <si>
    <t>julija</t>
  </si>
  <si>
    <t>nova bosanka</t>
  </si>
  <si>
    <t>agromarket</t>
  </si>
  <si>
    <t>asterion</t>
  </si>
  <si>
    <t>secobra recherches</t>
  </si>
  <si>
    <t>monviso</t>
  </si>
  <si>
    <t>lemaire deffontaines</t>
  </si>
  <si>
    <t>comilfo</t>
  </si>
  <si>
    <t>golić</t>
  </si>
  <si>
    <t>ns</t>
  </si>
  <si>
    <t>simonida</t>
  </si>
  <si>
    <t>ilina</t>
  </si>
  <si>
    <t>igra</t>
  </si>
  <si>
    <t>obala</t>
  </si>
  <si>
    <t>zvezdana</t>
  </si>
  <si>
    <t>absalon</t>
  </si>
  <si>
    <t>jelena</t>
  </si>
  <si>
    <t>graindor</t>
  </si>
  <si>
    <t>tenor</t>
  </si>
  <si>
    <t>izalco</t>
  </si>
  <si>
    <t>agrimatco</t>
  </si>
  <si>
    <t>ragt</t>
  </si>
  <si>
    <t>yetti</t>
  </si>
  <si>
    <t>166-2</t>
  </si>
  <si>
    <t>prosjek pšenica</t>
  </si>
  <si>
    <t>tritikale</t>
  </si>
  <si>
    <t>goran</t>
  </si>
  <si>
    <t>oskar</t>
  </si>
  <si>
    <t>bingo</t>
  </si>
  <si>
    <t>bikini</t>
  </si>
  <si>
    <t>jokari</t>
  </si>
  <si>
    <t>prosjek tritikale</t>
  </si>
  <si>
    <t>predusjev</t>
  </si>
  <si>
    <t>kukuruz</t>
  </si>
  <si>
    <t>sjetva</t>
  </si>
  <si>
    <t>đubrenje</t>
  </si>
  <si>
    <t>KAN (27%)</t>
  </si>
  <si>
    <t>200 kg/ha</t>
  </si>
  <si>
    <t>zaštita</t>
  </si>
  <si>
    <t>Karate Zeon</t>
  </si>
  <si>
    <t>0,125 l/ha</t>
  </si>
  <si>
    <t>Peak</t>
  </si>
  <si>
    <t>20 gr/ha</t>
  </si>
  <si>
    <t>Elatus Era</t>
  </si>
  <si>
    <t>0,8 l/ha</t>
  </si>
  <si>
    <t>žetva</t>
  </si>
  <si>
    <t>27.10.</t>
  </si>
  <si>
    <t>prihrana I</t>
  </si>
  <si>
    <t>(NH4)2SO4 - (20% N)</t>
  </si>
  <si>
    <t>250 kg/ha</t>
  </si>
  <si>
    <t>14.03.</t>
  </si>
  <si>
    <t>folijarna prihrana I</t>
  </si>
  <si>
    <t>Slavol + Amixol</t>
  </si>
  <si>
    <t>7 l/ha+ 2 l/ha</t>
  </si>
  <si>
    <t>prihrana II</t>
  </si>
  <si>
    <t>22.03.</t>
  </si>
  <si>
    <t>20.04.</t>
  </si>
  <si>
    <t>10.05.</t>
  </si>
  <si>
    <t>folijarna prihrana II</t>
  </si>
  <si>
    <t>vlatanje</t>
  </si>
  <si>
    <t>Banvel</t>
  </si>
  <si>
    <t>0,25 l/ha</t>
  </si>
  <si>
    <t>23.03.</t>
  </si>
  <si>
    <t>21.04.</t>
  </si>
  <si>
    <t>3 koljence</t>
  </si>
  <si>
    <t>Amistar Tern</t>
  </si>
  <si>
    <t>Axial</t>
  </si>
  <si>
    <t>0,7 l/ha</t>
  </si>
  <si>
    <t>klasanje</t>
  </si>
  <si>
    <t>cvjetanje</t>
  </si>
  <si>
    <t>22.05.</t>
  </si>
  <si>
    <t>11.07.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</si>
</sst>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165" fontId="2" fillId="2" borderId="17" xfId="0" applyNumberFormat="1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tabSelected="1" topLeftCell="A37" workbookViewId="0">
      <selection activeCell="P51" sqref="P51"/>
    </sheetView>
  </sheetViews>
  <sheetFormatPr defaultColWidth="9.140625" defaultRowHeight="15.75" x14ac:dyDescent="0.25"/>
  <cols>
    <col min="1" max="1" width="2.5703125" style="1" customWidth="1"/>
    <col min="2" max="3" width="4.5703125" style="1" customWidth="1"/>
    <col min="4" max="4" width="8.5703125" style="1" bestFit="1" customWidth="1"/>
    <col min="5" max="5" width="18.7109375" style="1" customWidth="1"/>
    <col min="6" max="6" width="22" style="1" bestFit="1" customWidth="1"/>
    <col min="7" max="7" width="24.140625" style="1" customWidth="1"/>
    <col min="8" max="16" width="13.7109375" style="1" customWidth="1"/>
    <col min="17" max="17" width="15.28515625" style="1" bestFit="1" customWidth="1"/>
    <col min="18" max="18" width="13.7109375" style="1" customWidth="1"/>
    <col min="19" max="16384" width="9.140625" style="1"/>
  </cols>
  <sheetData>
    <row r="1" spans="2:18" ht="15.95" customHeight="1" thickBot="1" x14ac:dyDescent="0.3"/>
    <row r="2" spans="2:18" ht="23.25" customHeight="1" thickBot="1" x14ac:dyDescent="0.3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</row>
    <row r="3" spans="2:18" ht="15.95" customHeight="1" thickBot="1" x14ac:dyDescent="0.3"/>
    <row r="4" spans="2:18" ht="20.100000000000001" customHeight="1" x14ac:dyDescent="0.25">
      <c r="B4" s="74" t="s">
        <v>1</v>
      </c>
      <c r="C4" s="75"/>
      <c r="D4" s="75" t="s">
        <v>2</v>
      </c>
      <c r="E4" s="75" t="s">
        <v>3</v>
      </c>
      <c r="F4" s="75" t="s">
        <v>4</v>
      </c>
      <c r="G4" s="78" t="s">
        <v>5</v>
      </c>
      <c r="H4" s="74" t="s">
        <v>6</v>
      </c>
      <c r="I4" s="75"/>
      <c r="J4" s="78"/>
      <c r="K4" s="74" t="s">
        <v>7</v>
      </c>
      <c r="L4" s="78"/>
      <c r="M4" s="80" t="s">
        <v>8</v>
      </c>
      <c r="N4" s="81"/>
      <c r="O4" s="81"/>
      <c r="P4" s="81"/>
      <c r="Q4" s="81"/>
      <c r="R4" s="82"/>
    </row>
    <row r="5" spans="2:18" ht="20.100000000000001" customHeight="1" thickBot="1" x14ac:dyDescent="0.3">
      <c r="B5" s="76"/>
      <c r="C5" s="77"/>
      <c r="D5" s="77"/>
      <c r="E5" s="77"/>
      <c r="F5" s="77"/>
      <c r="G5" s="79"/>
      <c r="H5" s="2" t="s">
        <v>9</v>
      </c>
      <c r="I5" s="3" t="s">
        <v>10</v>
      </c>
      <c r="J5" s="4" t="s">
        <v>11</v>
      </c>
      <c r="K5" s="2" t="s">
        <v>12</v>
      </c>
      <c r="L5" s="5">
        <v>0.13</v>
      </c>
      <c r="M5" s="6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8" t="s">
        <v>18</v>
      </c>
    </row>
    <row r="6" spans="2:18" ht="20.100000000000001" customHeight="1" x14ac:dyDescent="0.25">
      <c r="B6" s="9">
        <v>1</v>
      </c>
      <c r="C6" s="10">
        <v>1</v>
      </c>
      <c r="D6" s="84" t="s">
        <v>19</v>
      </c>
      <c r="E6" s="10" t="s">
        <v>20</v>
      </c>
      <c r="F6" s="10" t="s">
        <v>11</v>
      </c>
      <c r="G6" s="11" t="s">
        <v>21</v>
      </c>
      <c r="H6" s="12">
        <v>1170</v>
      </c>
      <c r="I6" s="13">
        <v>11</v>
      </c>
      <c r="J6" s="11">
        <v>406</v>
      </c>
      <c r="K6" s="12">
        <f>J6/H6*10000</f>
        <v>3470.0854700854698</v>
      </c>
      <c r="L6" s="14">
        <f>(100-I6)/87*K6</f>
        <v>3549.8575498575492</v>
      </c>
      <c r="M6" s="86"/>
      <c r="N6" s="84"/>
      <c r="O6" s="84"/>
      <c r="P6" s="84"/>
      <c r="Q6" s="84"/>
      <c r="R6" s="87"/>
    </row>
    <row r="7" spans="2:18" ht="20.100000000000001" customHeight="1" x14ac:dyDescent="0.25">
      <c r="B7" s="15">
        <v>2</v>
      </c>
      <c r="C7" s="16">
        <v>2</v>
      </c>
      <c r="D7" s="83"/>
      <c r="E7" s="16" t="s">
        <v>22</v>
      </c>
      <c r="F7" s="16" t="s">
        <v>22</v>
      </c>
      <c r="G7" s="17" t="s">
        <v>23</v>
      </c>
      <c r="H7" s="15">
        <v>390</v>
      </c>
      <c r="I7" s="18">
        <v>14</v>
      </c>
      <c r="J7" s="17">
        <v>218</v>
      </c>
      <c r="K7" s="19">
        <f t="shared" ref="K7:K45" si="0">J7/H7*10000</f>
        <v>5589.7435897435898</v>
      </c>
      <c r="L7" s="20">
        <f t="shared" ref="L7:L45" si="1">(100-I7)/87*K7</f>
        <v>5525.4936634246978</v>
      </c>
      <c r="M7" s="88"/>
      <c r="N7" s="83"/>
      <c r="O7" s="83"/>
      <c r="P7" s="83"/>
      <c r="Q7" s="83"/>
      <c r="R7" s="89"/>
    </row>
    <row r="8" spans="2:18" ht="20.100000000000001" customHeight="1" x14ac:dyDescent="0.25">
      <c r="B8" s="15">
        <v>3</v>
      </c>
      <c r="C8" s="16">
        <v>3</v>
      </c>
      <c r="D8" s="83"/>
      <c r="E8" s="83" t="s">
        <v>24</v>
      </c>
      <c r="F8" s="83" t="s">
        <v>24</v>
      </c>
      <c r="G8" s="17" t="s">
        <v>25</v>
      </c>
      <c r="H8" s="15">
        <v>390</v>
      </c>
      <c r="I8" s="18">
        <v>12.9</v>
      </c>
      <c r="J8" s="17">
        <v>184</v>
      </c>
      <c r="K8" s="19">
        <f t="shared" si="0"/>
        <v>4717.9487179487178</v>
      </c>
      <c r="L8" s="20">
        <f t="shared" si="1"/>
        <v>4723.371647509578</v>
      </c>
      <c r="M8" s="88"/>
      <c r="N8" s="83"/>
      <c r="O8" s="83"/>
      <c r="P8" s="83"/>
      <c r="Q8" s="83"/>
      <c r="R8" s="89"/>
    </row>
    <row r="9" spans="2:18" ht="20.100000000000001" customHeight="1" x14ac:dyDescent="0.25">
      <c r="B9" s="15">
        <v>4</v>
      </c>
      <c r="C9" s="16">
        <v>4</v>
      </c>
      <c r="D9" s="83"/>
      <c r="E9" s="83"/>
      <c r="F9" s="83"/>
      <c r="G9" s="17" t="s">
        <v>26</v>
      </c>
      <c r="H9" s="15">
        <v>390</v>
      </c>
      <c r="I9" s="18">
        <v>10.199999999999999</v>
      </c>
      <c r="J9" s="17">
        <v>182</v>
      </c>
      <c r="K9" s="19">
        <f t="shared" si="0"/>
        <v>4666.666666666667</v>
      </c>
      <c r="L9" s="20">
        <f t="shared" si="1"/>
        <v>4816.8582375478927</v>
      </c>
      <c r="M9" s="88"/>
      <c r="N9" s="83"/>
      <c r="O9" s="83"/>
      <c r="P9" s="83"/>
      <c r="Q9" s="83"/>
      <c r="R9" s="89"/>
    </row>
    <row r="10" spans="2:18" ht="20.100000000000001" customHeight="1" x14ac:dyDescent="0.25">
      <c r="B10" s="15">
        <v>5</v>
      </c>
      <c r="C10" s="16">
        <v>5</v>
      </c>
      <c r="D10" s="83"/>
      <c r="E10" s="16" t="s">
        <v>27</v>
      </c>
      <c r="F10" s="16" t="s">
        <v>28</v>
      </c>
      <c r="G10" s="17" t="s">
        <v>29</v>
      </c>
      <c r="H10" s="15">
        <v>390</v>
      </c>
      <c r="I10" s="18">
        <v>11.9</v>
      </c>
      <c r="J10" s="17">
        <v>204</v>
      </c>
      <c r="K10" s="19">
        <f t="shared" si="0"/>
        <v>5230.7692307692314</v>
      </c>
      <c r="L10" s="20">
        <f t="shared" si="1"/>
        <v>5296.9053934571175</v>
      </c>
      <c r="M10" s="88"/>
      <c r="N10" s="83"/>
      <c r="O10" s="83"/>
      <c r="P10" s="83"/>
      <c r="Q10" s="83"/>
      <c r="R10" s="89"/>
    </row>
    <row r="11" spans="2:18" ht="20.100000000000001" customHeight="1" thickBot="1" x14ac:dyDescent="0.3">
      <c r="B11" s="21">
        <v>6</v>
      </c>
      <c r="C11" s="22">
        <v>6</v>
      </c>
      <c r="D11" s="85"/>
      <c r="E11" s="22" t="s">
        <v>30</v>
      </c>
      <c r="F11" s="22" t="s">
        <v>30</v>
      </c>
      <c r="G11" s="23" t="s">
        <v>31</v>
      </c>
      <c r="H11" s="21">
        <v>390</v>
      </c>
      <c r="I11" s="24">
        <v>11.1</v>
      </c>
      <c r="J11" s="23">
        <v>180</v>
      </c>
      <c r="K11" s="25">
        <f t="shared" si="0"/>
        <v>4615.3846153846152</v>
      </c>
      <c r="L11" s="26">
        <f t="shared" si="1"/>
        <v>4716.1803713527852</v>
      </c>
      <c r="M11" s="90"/>
      <c r="N11" s="85"/>
      <c r="O11" s="85"/>
      <c r="P11" s="85"/>
      <c r="Q11" s="85"/>
      <c r="R11" s="91"/>
    </row>
    <row r="12" spans="2:18" ht="20.100000000000001" customHeight="1" thickBot="1" x14ac:dyDescent="0.3">
      <c r="B12" s="92" t="s">
        <v>32</v>
      </c>
      <c r="C12" s="93"/>
      <c r="D12" s="93"/>
      <c r="E12" s="93"/>
      <c r="F12" s="93"/>
      <c r="G12" s="94"/>
      <c r="H12" s="27">
        <f>AVERAGE(H6:H11)</f>
        <v>520</v>
      </c>
      <c r="I12" s="28">
        <f t="shared" ref="I12:L12" si="2">AVERAGE(I6:I11)</f>
        <v>11.85</v>
      </c>
      <c r="J12" s="29">
        <f t="shared" si="2"/>
        <v>229</v>
      </c>
      <c r="K12" s="27">
        <f t="shared" si="2"/>
        <v>4715.0997150997146</v>
      </c>
      <c r="L12" s="29">
        <f t="shared" si="2"/>
        <v>4771.4444771916033</v>
      </c>
      <c r="M12" s="30"/>
      <c r="N12" s="31"/>
      <c r="O12" s="31"/>
      <c r="P12" s="31"/>
      <c r="Q12" s="31"/>
      <c r="R12" s="32"/>
    </row>
    <row r="13" spans="2:18" ht="20.100000000000001" customHeight="1" x14ac:dyDescent="0.25">
      <c r="B13" s="9">
        <v>7</v>
      </c>
      <c r="C13" s="10">
        <v>1</v>
      </c>
      <c r="D13" s="84" t="s">
        <v>33</v>
      </c>
      <c r="E13" s="84" t="s">
        <v>22</v>
      </c>
      <c r="F13" s="84" t="s">
        <v>22</v>
      </c>
      <c r="G13" s="11" t="s">
        <v>34</v>
      </c>
      <c r="H13" s="9">
        <v>708</v>
      </c>
      <c r="I13" s="13">
        <v>11</v>
      </c>
      <c r="J13" s="11">
        <v>374</v>
      </c>
      <c r="K13" s="12">
        <f t="shared" si="0"/>
        <v>5282.4858757062148</v>
      </c>
      <c r="L13" s="14">
        <f t="shared" si="1"/>
        <v>5403.9223326190013</v>
      </c>
      <c r="M13" s="33">
        <v>70.3</v>
      </c>
      <c r="N13" s="34">
        <v>70</v>
      </c>
      <c r="O13" s="34">
        <v>11.3</v>
      </c>
      <c r="P13" s="34">
        <v>22.6</v>
      </c>
      <c r="Q13" s="35">
        <v>35</v>
      </c>
      <c r="R13" s="36">
        <v>82</v>
      </c>
    </row>
    <row r="14" spans="2:18" ht="20.100000000000001" customHeight="1" x14ac:dyDescent="0.25">
      <c r="B14" s="15">
        <v>8</v>
      </c>
      <c r="C14" s="16">
        <v>2</v>
      </c>
      <c r="D14" s="83"/>
      <c r="E14" s="83"/>
      <c r="F14" s="83"/>
      <c r="G14" s="17" t="s">
        <v>35</v>
      </c>
      <c r="H14" s="15">
        <v>708</v>
      </c>
      <c r="I14" s="18">
        <v>11.6</v>
      </c>
      <c r="J14" s="17">
        <v>364</v>
      </c>
      <c r="K14" s="19">
        <f t="shared" si="0"/>
        <v>5141.2429378531078</v>
      </c>
      <c r="L14" s="20">
        <f t="shared" si="1"/>
        <v>5223.975582830054</v>
      </c>
      <c r="M14" s="37">
        <v>70.900000000000006</v>
      </c>
      <c r="N14" s="38">
        <v>70.8</v>
      </c>
      <c r="O14" s="38">
        <v>10.3</v>
      </c>
      <c r="P14" s="38">
        <v>20.3</v>
      </c>
      <c r="Q14" s="39">
        <v>27</v>
      </c>
      <c r="R14" s="40">
        <v>62</v>
      </c>
    </row>
    <row r="15" spans="2:18" ht="20.100000000000001" customHeight="1" x14ac:dyDescent="0.25">
      <c r="B15" s="15">
        <v>9</v>
      </c>
      <c r="C15" s="16">
        <v>3</v>
      </c>
      <c r="D15" s="83"/>
      <c r="E15" s="83" t="s">
        <v>24</v>
      </c>
      <c r="F15" s="83" t="s">
        <v>24</v>
      </c>
      <c r="G15" s="17" t="s">
        <v>36</v>
      </c>
      <c r="H15" s="15">
        <v>708</v>
      </c>
      <c r="I15" s="18">
        <v>12.4</v>
      </c>
      <c r="J15" s="17">
        <v>380</v>
      </c>
      <c r="K15" s="19">
        <f t="shared" si="0"/>
        <v>5367.2316384180795</v>
      </c>
      <c r="L15" s="20">
        <f t="shared" si="1"/>
        <v>5404.2470290278598</v>
      </c>
      <c r="M15" s="37">
        <v>72.599999999999994</v>
      </c>
      <c r="N15" s="38">
        <v>69.900000000000006</v>
      </c>
      <c r="O15" s="38">
        <v>11.7</v>
      </c>
      <c r="P15" s="38">
        <v>23.4</v>
      </c>
      <c r="Q15" s="39">
        <v>41</v>
      </c>
      <c r="R15" s="40">
        <v>120</v>
      </c>
    </row>
    <row r="16" spans="2:18" ht="20.100000000000001" customHeight="1" x14ac:dyDescent="0.25">
      <c r="B16" s="15">
        <v>10</v>
      </c>
      <c r="C16" s="16">
        <v>4</v>
      </c>
      <c r="D16" s="83"/>
      <c r="E16" s="83"/>
      <c r="F16" s="83"/>
      <c r="G16" s="17" t="s">
        <v>37</v>
      </c>
      <c r="H16" s="15">
        <v>708</v>
      </c>
      <c r="I16" s="18">
        <v>11.5</v>
      </c>
      <c r="J16" s="17">
        <v>398</v>
      </c>
      <c r="K16" s="19">
        <f t="shared" si="0"/>
        <v>5621.4689265536717</v>
      </c>
      <c r="L16" s="20">
        <f t="shared" si="1"/>
        <v>5718.3908045977005</v>
      </c>
      <c r="M16" s="37">
        <v>73.900000000000006</v>
      </c>
      <c r="N16" s="38">
        <v>69.8</v>
      </c>
      <c r="O16" s="38">
        <v>10.6</v>
      </c>
      <c r="P16" s="38">
        <v>20.9</v>
      </c>
      <c r="Q16" s="39">
        <v>32</v>
      </c>
      <c r="R16" s="40">
        <v>63</v>
      </c>
    </row>
    <row r="17" spans="2:18" ht="20.100000000000001" customHeight="1" x14ac:dyDescent="0.25">
      <c r="B17" s="15">
        <v>11</v>
      </c>
      <c r="C17" s="16">
        <v>5</v>
      </c>
      <c r="D17" s="83"/>
      <c r="E17" s="83"/>
      <c r="F17" s="83"/>
      <c r="G17" s="17" t="s">
        <v>38</v>
      </c>
      <c r="H17" s="15">
        <v>708</v>
      </c>
      <c r="I17" s="18">
        <v>10.7</v>
      </c>
      <c r="J17" s="17">
        <v>330</v>
      </c>
      <c r="K17" s="19">
        <f t="shared" si="0"/>
        <v>4661.0169491525421</v>
      </c>
      <c r="L17" s="20">
        <f t="shared" si="1"/>
        <v>4784.2392363140452</v>
      </c>
      <c r="M17" s="37">
        <v>69</v>
      </c>
      <c r="N17" s="38">
        <v>69.400000000000006</v>
      </c>
      <c r="O17" s="38">
        <v>11</v>
      </c>
      <c r="P17" s="38">
        <v>21.7</v>
      </c>
      <c r="Q17" s="39">
        <v>35</v>
      </c>
      <c r="R17" s="40">
        <v>50</v>
      </c>
    </row>
    <row r="18" spans="2:18" ht="20.100000000000001" customHeight="1" x14ac:dyDescent="0.25">
      <c r="B18" s="15">
        <v>12</v>
      </c>
      <c r="C18" s="16">
        <v>6</v>
      </c>
      <c r="D18" s="83"/>
      <c r="E18" s="16" t="s">
        <v>27</v>
      </c>
      <c r="F18" s="16" t="s">
        <v>28</v>
      </c>
      <c r="G18" s="17" t="s">
        <v>39</v>
      </c>
      <c r="H18" s="15">
        <v>708</v>
      </c>
      <c r="I18" s="18">
        <v>11.6</v>
      </c>
      <c r="J18" s="17">
        <v>362</v>
      </c>
      <c r="K18" s="19">
        <f t="shared" si="0"/>
        <v>5112.9943502824863</v>
      </c>
      <c r="L18" s="20">
        <f t="shared" si="1"/>
        <v>5195.2724202870322</v>
      </c>
      <c r="M18" s="37">
        <v>73.2</v>
      </c>
      <c r="N18" s="38">
        <v>71</v>
      </c>
      <c r="O18" s="38">
        <v>9.9</v>
      </c>
      <c r="P18" s="38">
        <v>19.5</v>
      </c>
      <c r="Q18" s="39">
        <v>20</v>
      </c>
      <c r="R18" s="40">
        <v>0</v>
      </c>
    </row>
    <row r="19" spans="2:18" ht="20.100000000000001" customHeight="1" x14ac:dyDescent="0.25">
      <c r="B19" s="15">
        <v>13</v>
      </c>
      <c r="C19" s="16">
        <v>7</v>
      </c>
      <c r="D19" s="83"/>
      <c r="E19" s="83" t="s">
        <v>40</v>
      </c>
      <c r="F19" s="83" t="s">
        <v>41</v>
      </c>
      <c r="G19" s="17" t="s">
        <v>42</v>
      </c>
      <c r="H19" s="15">
        <v>708</v>
      </c>
      <c r="I19" s="18">
        <v>11.1</v>
      </c>
      <c r="J19" s="17">
        <v>330</v>
      </c>
      <c r="K19" s="19">
        <f t="shared" si="0"/>
        <v>4661.0169491525421</v>
      </c>
      <c r="L19" s="20">
        <f t="shared" si="1"/>
        <v>4762.809273329437</v>
      </c>
      <c r="M19" s="37">
        <v>69.099999999999994</v>
      </c>
      <c r="N19" s="38">
        <v>70.3</v>
      </c>
      <c r="O19" s="38">
        <v>9.8000000000000007</v>
      </c>
      <c r="P19" s="38">
        <v>19.100000000000001</v>
      </c>
      <c r="Q19" s="39">
        <v>27</v>
      </c>
      <c r="R19" s="40">
        <v>3</v>
      </c>
    </row>
    <row r="20" spans="2:18" ht="20.100000000000001" customHeight="1" x14ac:dyDescent="0.25">
      <c r="B20" s="15">
        <v>14</v>
      </c>
      <c r="C20" s="16">
        <v>8</v>
      </c>
      <c r="D20" s="83"/>
      <c r="E20" s="83"/>
      <c r="F20" s="83"/>
      <c r="G20" s="17" t="s">
        <v>43</v>
      </c>
      <c r="H20" s="15">
        <v>708</v>
      </c>
      <c r="I20" s="18">
        <v>11.5</v>
      </c>
      <c r="J20" s="17">
        <v>384</v>
      </c>
      <c r="K20" s="19">
        <f t="shared" si="0"/>
        <v>5423.7288135593217</v>
      </c>
      <c r="L20" s="20">
        <f t="shared" si="1"/>
        <v>5517.2413793103442</v>
      </c>
      <c r="M20" s="37">
        <v>68.900000000000006</v>
      </c>
      <c r="N20" s="38">
        <v>70.5</v>
      </c>
      <c r="O20" s="38">
        <v>10.3</v>
      </c>
      <c r="P20" s="38">
        <v>20.399999999999999</v>
      </c>
      <c r="Q20" s="39">
        <v>27</v>
      </c>
      <c r="R20" s="40">
        <v>7</v>
      </c>
    </row>
    <row r="21" spans="2:18" ht="20.100000000000001" customHeight="1" x14ac:dyDescent="0.25">
      <c r="B21" s="15">
        <v>15</v>
      </c>
      <c r="C21" s="16">
        <v>9</v>
      </c>
      <c r="D21" s="83"/>
      <c r="E21" s="83"/>
      <c r="F21" s="83"/>
      <c r="G21" s="17" t="s">
        <v>44</v>
      </c>
      <c r="H21" s="15">
        <v>708</v>
      </c>
      <c r="I21" s="18">
        <v>11.7</v>
      </c>
      <c r="J21" s="17">
        <v>414</v>
      </c>
      <c r="K21" s="19">
        <f t="shared" si="0"/>
        <v>5847.4576271186443</v>
      </c>
      <c r="L21" s="20">
        <f t="shared" si="1"/>
        <v>5934.8334307422565</v>
      </c>
      <c r="M21" s="37">
        <v>71.099999999999994</v>
      </c>
      <c r="N21" s="38">
        <v>70.7</v>
      </c>
      <c r="O21" s="38">
        <v>10.1</v>
      </c>
      <c r="P21" s="38">
        <v>19.899999999999999</v>
      </c>
      <c r="Q21" s="39">
        <v>24</v>
      </c>
      <c r="R21" s="40">
        <v>0</v>
      </c>
    </row>
    <row r="22" spans="2:18" ht="20.100000000000001" customHeight="1" x14ac:dyDescent="0.25">
      <c r="B22" s="15">
        <v>16</v>
      </c>
      <c r="C22" s="16">
        <v>10</v>
      </c>
      <c r="D22" s="83"/>
      <c r="E22" s="83" t="s">
        <v>20</v>
      </c>
      <c r="F22" s="16" t="s">
        <v>45</v>
      </c>
      <c r="G22" s="17" t="s">
        <v>46</v>
      </c>
      <c r="H22" s="15">
        <v>708</v>
      </c>
      <c r="I22" s="18">
        <v>11.4</v>
      </c>
      <c r="J22" s="17">
        <v>376</v>
      </c>
      <c r="K22" s="19">
        <f t="shared" si="0"/>
        <v>5310.7344632768363</v>
      </c>
      <c r="L22" s="20">
        <f t="shared" si="1"/>
        <v>5408.4031430612376</v>
      </c>
      <c r="M22" s="37">
        <v>69.5</v>
      </c>
      <c r="N22" s="38">
        <v>70.099999999999994</v>
      </c>
      <c r="O22" s="38">
        <v>10.5</v>
      </c>
      <c r="P22" s="38">
        <v>20.8</v>
      </c>
      <c r="Q22" s="39">
        <v>30</v>
      </c>
      <c r="R22" s="40">
        <v>118</v>
      </c>
    </row>
    <row r="23" spans="2:18" ht="20.100000000000001" customHeight="1" x14ac:dyDescent="0.25">
      <c r="B23" s="15">
        <v>17</v>
      </c>
      <c r="C23" s="16">
        <v>11</v>
      </c>
      <c r="D23" s="83"/>
      <c r="E23" s="83"/>
      <c r="F23" s="16" t="s">
        <v>47</v>
      </c>
      <c r="G23" s="17" t="s">
        <v>48</v>
      </c>
      <c r="H23" s="15">
        <v>708</v>
      </c>
      <c r="I23" s="18">
        <v>11.5</v>
      </c>
      <c r="J23" s="17">
        <v>484</v>
      </c>
      <c r="K23" s="19">
        <f t="shared" si="0"/>
        <v>6836.1581920903955</v>
      </c>
      <c r="L23" s="20">
        <f t="shared" si="1"/>
        <v>6954.022988505747</v>
      </c>
      <c r="M23" s="37">
        <v>72.7</v>
      </c>
      <c r="N23" s="38">
        <v>70.099999999999994</v>
      </c>
      <c r="O23" s="38">
        <v>10.7</v>
      </c>
      <c r="P23" s="38">
        <v>21.2</v>
      </c>
      <c r="Q23" s="39">
        <v>32</v>
      </c>
      <c r="R23" s="40">
        <v>47</v>
      </c>
    </row>
    <row r="24" spans="2:18" ht="20.100000000000001" customHeight="1" x14ac:dyDescent="0.25">
      <c r="B24" s="15">
        <v>18</v>
      </c>
      <c r="C24" s="16">
        <v>12</v>
      </c>
      <c r="D24" s="83"/>
      <c r="E24" s="83" t="s">
        <v>30</v>
      </c>
      <c r="F24" s="83" t="s">
        <v>30</v>
      </c>
      <c r="G24" s="17" t="s">
        <v>49</v>
      </c>
      <c r="H24" s="15">
        <v>708</v>
      </c>
      <c r="I24" s="18">
        <v>12</v>
      </c>
      <c r="J24" s="17">
        <v>434</v>
      </c>
      <c r="K24" s="19">
        <f t="shared" si="0"/>
        <v>6129.9435028248581</v>
      </c>
      <c r="L24" s="20">
        <f t="shared" si="1"/>
        <v>6200.4026235469837</v>
      </c>
      <c r="M24" s="37">
        <v>72.599999999999994</v>
      </c>
      <c r="N24" s="38">
        <v>70.400000000000006</v>
      </c>
      <c r="O24" s="38">
        <v>10.8</v>
      </c>
      <c r="P24" s="38">
        <v>21.4</v>
      </c>
      <c r="Q24" s="39">
        <v>31</v>
      </c>
      <c r="R24" s="40">
        <v>86</v>
      </c>
    </row>
    <row r="25" spans="2:18" ht="20.100000000000001" customHeight="1" x14ac:dyDescent="0.25">
      <c r="B25" s="15">
        <v>19</v>
      </c>
      <c r="C25" s="16">
        <v>13</v>
      </c>
      <c r="D25" s="83"/>
      <c r="E25" s="83"/>
      <c r="F25" s="83"/>
      <c r="G25" s="17" t="s">
        <v>50</v>
      </c>
      <c r="H25" s="15">
        <v>702</v>
      </c>
      <c r="I25" s="18">
        <v>11.4</v>
      </c>
      <c r="J25" s="17">
        <v>342</v>
      </c>
      <c r="K25" s="19">
        <f t="shared" si="0"/>
        <v>4871.7948717948721</v>
      </c>
      <c r="L25" s="20">
        <f t="shared" si="1"/>
        <v>4961.3910993221334</v>
      </c>
      <c r="M25" s="37">
        <v>76.400000000000006</v>
      </c>
      <c r="N25" s="38">
        <v>70.7</v>
      </c>
      <c r="O25" s="38">
        <v>10.8</v>
      </c>
      <c r="P25" s="38">
        <v>21.5</v>
      </c>
      <c r="Q25" s="39">
        <v>29</v>
      </c>
      <c r="R25" s="40">
        <v>57</v>
      </c>
    </row>
    <row r="26" spans="2:18" ht="20.100000000000001" customHeight="1" x14ac:dyDescent="0.25">
      <c r="B26" s="15">
        <v>20</v>
      </c>
      <c r="C26" s="16">
        <v>14</v>
      </c>
      <c r="D26" s="83"/>
      <c r="E26" s="83" t="s">
        <v>51</v>
      </c>
      <c r="F26" s="16" t="s">
        <v>45</v>
      </c>
      <c r="G26" s="17" t="s">
        <v>52</v>
      </c>
      <c r="H26" s="15">
        <v>702</v>
      </c>
      <c r="I26" s="18">
        <v>10.9</v>
      </c>
      <c r="J26" s="17">
        <v>360</v>
      </c>
      <c r="K26" s="19">
        <f t="shared" si="0"/>
        <v>5128.2051282051279</v>
      </c>
      <c r="L26" s="20">
        <f t="shared" si="1"/>
        <v>5251.9893899204235</v>
      </c>
      <c r="M26" s="37">
        <v>72.900000000000006</v>
      </c>
      <c r="N26" s="38">
        <v>71.2</v>
      </c>
      <c r="O26" s="38">
        <v>9.6999999999999993</v>
      </c>
      <c r="P26" s="38">
        <v>18.899999999999999</v>
      </c>
      <c r="Q26" s="39">
        <v>21</v>
      </c>
      <c r="R26" s="40">
        <v>0</v>
      </c>
    </row>
    <row r="27" spans="2:18" ht="20.100000000000001" customHeight="1" x14ac:dyDescent="0.25">
      <c r="B27" s="15">
        <v>21</v>
      </c>
      <c r="C27" s="16">
        <v>15</v>
      </c>
      <c r="D27" s="83"/>
      <c r="E27" s="83"/>
      <c r="F27" s="16" t="s">
        <v>53</v>
      </c>
      <c r="G27" s="17" t="s">
        <v>54</v>
      </c>
      <c r="H27" s="15">
        <v>702</v>
      </c>
      <c r="I27" s="18">
        <v>10.6</v>
      </c>
      <c r="J27" s="17">
        <v>424</v>
      </c>
      <c r="K27" s="19">
        <f t="shared" si="0"/>
        <v>6039.8860398860397</v>
      </c>
      <c r="L27" s="20">
        <f t="shared" si="1"/>
        <v>6206.5035858139308</v>
      </c>
      <c r="M27" s="37">
        <v>71.5</v>
      </c>
      <c r="N27" s="38">
        <v>70.400000000000006</v>
      </c>
      <c r="O27" s="38">
        <v>10.5</v>
      </c>
      <c r="P27" s="38">
        <v>20.8</v>
      </c>
      <c r="Q27" s="39">
        <v>28</v>
      </c>
      <c r="R27" s="40">
        <v>58</v>
      </c>
    </row>
    <row r="28" spans="2:18" ht="20.100000000000001" customHeight="1" x14ac:dyDescent="0.25">
      <c r="B28" s="15">
        <v>22</v>
      </c>
      <c r="C28" s="16">
        <v>16</v>
      </c>
      <c r="D28" s="83"/>
      <c r="E28" s="83"/>
      <c r="F28" s="16" t="s">
        <v>55</v>
      </c>
      <c r="G28" s="17" t="s">
        <v>56</v>
      </c>
      <c r="H28" s="15">
        <v>702</v>
      </c>
      <c r="I28" s="18">
        <v>10.199999999999999</v>
      </c>
      <c r="J28" s="17">
        <v>398</v>
      </c>
      <c r="K28" s="19">
        <f t="shared" si="0"/>
        <v>5669.5156695156693</v>
      </c>
      <c r="L28" s="20">
        <f t="shared" si="1"/>
        <v>5851.9828404885866</v>
      </c>
      <c r="M28" s="37">
        <v>69.8</v>
      </c>
      <c r="N28" s="38">
        <v>70.5</v>
      </c>
      <c r="O28" s="38">
        <v>10</v>
      </c>
      <c r="P28" s="38">
        <v>19.600000000000001</v>
      </c>
      <c r="Q28" s="39">
        <v>26</v>
      </c>
      <c r="R28" s="40">
        <v>35</v>
      </c>
    </row>
    <row r="29" spans="2:18" ht="20.100000000000001" customHeight="1" x14ac:dyDescent="0.25">
      <c r="B29" s="15">
        <v>23</v>
      </c>
      <c r="C29" s="16">
        <v>17</v>
      </c>
      <c r="D29" s="83"/>
      <c r="E29" s="83" t="s">
        <v>57</v>
      </c>
      <c r="F29" s="83" t="s">
        <v>58</v>
      </c>
      <c r="G29" s="17" t="s">
        <v>59</v>
      </c>
      <c r="H29" s="15">
        <v>702</v>
      </c>
      <c r="I29" s="18">
        <v>11.7</v>
      </c>
      <c r="J29" s="17">
        <v>404</v>
      </c>
      <c r="K29" s="19">
        <f t="shared" si="0"/>
        <v>5754.9857549857552</v>
      </c>
      <c r="L29" s="20">
        <f t="shared" si="1"/>
        <v>5840.9797950027832</v>
      </c>
      <c r="M29" s="37">
        <v>77.400000000000006</v>
      </c>
      <c r="N29" s="38">
        <v>70.5</v>
      </c>
      <c r="O29" s="38">
        <v>11.1</v>
      </c>
      <c r="P29" s="38">
        <v>22</v>
      </c>
      <c r="Q29" s="39">
        <v>33</v>
      </c>
      <c r="R29" s="40">
        <v>108</v>
      </c>
    </row>
    <row r="30" spans="2:18" ht="20.100000000000001" customHeight="1" x14ac:dyDescent="0.25">
      <c r="B30" s="15">
        <v>24</v>
      </c>
      <c r="C30" s="16">
        <v>18</v>
      </c>
      <c r="D30" s="83"/>
      <c r="E30" s="83"/>
      <c r="F30" s="83"/>
      <c r="G30" s="17" t="s">
        <v>60</v>
      </c>
      <c r="H30" s="15">
        <v>702</v>
      </c>
      <c r="I30" s="18">
        <v>11.4</v>
      </c>
      <c r="J30" s="17">
        <v>458</v>
      </c>
      <c r="K30" s="19">
        <f t="shared" si="0"/>
        <v>6524.2165242165238</v>
      </c>
      <c r="L30" s="20">
        <f t="shared" si="1"/>
        <v>6644.2021154664817</v>
      </c>
      <c r="M30" s="37">
        <v>73.8</v>
      </c>
      <c r="N30" s="38">
        <v>69.900000000000006</v>
      </c>
      <c r="O30" s="38">
        <v>11.3</v>
      </c>
      <c r="P30" s="38">
        <v>22.5</v>
      </c>
      <c r="Q30" s="39">
        <v>36</v>
      </c>
      <c r="R30" s="40">
        <v>106</v>
      </c>
    </row>
    <row r="31" spans="2:18" ht="20.100000000000001" customHeight="1" x14ac:dyDescent="0.25">
      <c r="B31" s="15">
        <v>25</v>
      </c>
      <c r="C31" s="16">
        <v>19</v>
      </c>
      <c r="D31" s="83"/>
      <c r="E31" s="83"/>
      <c r="F31" s="83"/>
      <c r="G31" s="17" t="s">
        <v>61</v>
      </c>
      <c r="H31" s="15">
        <v>702</v>
      </c>
      <c r="I31" s="18">
        <v>11.5</v>
      </c>
      <c r="J31" s="17">
        <v>452</v>
      </c>
      <c r="K31" s="19">
        <f t="shared" si="0"/>
        <v>6438.7464387464388</v>
      </c>
      <c r="L31" s="20">
        <f t="shared" si="1"/>
        <v>6549.7593083799975</v>
      </c>
      <c r="M31" s="37">
        <v>74</v>
      </c>
      <c r="N31" s="38">
        <v>70.400000000000006</v>
      </c>
      <c r="O31" s="38">
        <v>10.5</v>
      </c>
      <c r="P31" s="38">
        <v>20.8</v>
      </c>
      <c r="Q31" s="39">
        <v>28</v>
      </c>
      <c r="R31" s="40">
        <v>57</v>
      </c>
    </row>
    <row r="32" spans="2:18" ht="20.100000000000001" customHeight="1" x14ac:dyDescent="0.25">
      <c r="B32" s="15">
        <v>26</v>
      </c>
      <c r="C32" s="16">
        <v>20</v>
      </c>
      <c r="D32" s="83"/>
      <c r="E32" s="83"/>
      <c r="F32" s="83"/>
      <c r="G32" s="17" t="s">
        <v>62</v>
      </c>
      <c r="H32" s="15">
        <v>702</v>
      </c>
      <c r="I32" s="18">
        <v>10.5</v>
      </c>
      <c r="J32" s="17">
        <v>462</v>
      </c>
      <c r="K32" s="19">
        <f t="shared" si="0"/>
        <v>6581.1965811965811</v>
      </c>
      <c r="L32" s="20">
        <f t="shared" si="1"/>
        <v>6770.3114254838392</v>
      </c>
      <c r="M32" s="37">
        <v>71.7</v>
      </c>
      <c r="N32" s="38">
        <v>70.2</v>
      </c>
      <c r="O32" s="38">
        <v>10.4</v>
      </c>
      <c r="P32" s="38">
        <v>20.6</v>
      </c>
      <c r="Q32" s="39">
        <v>30</v>
      </c>
      <c r="R32" s="40">
        <v>40</v>
      </c>
    </row>
    <row r="33" spans="2:18" ht="20.100000000000001" customHeight="1" x14ac:dyDescent="0.25">
      <c r="B33" s="15">
        <v>27</v>
      </c>
      <c r="C33" s="16">
        <v>21</v>
      </c>
      <c r="D33" s="83"/>
      <c r="E33" s="83"/>
      <c r="F33" s="83"/>
      <c r="G33" s="17" t="s">
        <v>63</v>
      </c>
      <c r="H33" s="15">
        <v>702</v>
      </c>
      <c r="I33" s="18">
        <v>12.1</v>
      </c>
      <c r="J33" s="17">
        <v>376</v>
      </c>
      <c r="K33" s="19">
        <f t="shared" si="0"/>
        <v>5356.1253561253561</v>
      </c>
      <c r="L33" s="20">
        <f t="shared" si="1"/>
        <v>5411.5335494645842</v>
      </c>
      <c r="M33" s="37">
        <v>78</v>
      </c>
      <c r="N33" s="38">
        <v>70.2</v>
      </c>
      <c r="O33" s="38">
        <v>11.5</v>
      </c>
      <c r="P33" s="38">
        <v>23</v>
      </c>
      <c r="Q33" s="39">
        <v>35</v>
      </c>
      <c r="R33" s="40">
        <v>89</v>
      </c>
    </row>
    <row r="34" spans="2:18" ht="20.100000000000001" customHeight="1" x14ac:dyDescent="0.25">
      <c r="B34" s="15">
        <v>28</v>
      </c>
      <c r="C34" s="16">
        <v>22</v>
      </c>
      <c r="D34" s="83"/>
      <c r="E34" s="83"/>
      <c r="F34" s="16" t="s">
        <v>45</v>
      </c>
      <c r="G34" s="17" t="s">
        <v>64</v>
      </c>
      <c r="H34" s="15">
        <v>702</v>
      </c>
      <c r="I34" s="18">
        <v>11.7</v>
      </c>
      <c r="J34" s="17">
        <v>428</v>
      </c>
      <c r="K34" s="19">
        <f t="shared" si="0"/>
        <v>6096.866096866097</v>
      </c>
      <c r="L34" s="20">
        <f t="shared" si="1"/>
        <v>6187.9686937158203</v>
      </c>
      <c r="M34" s="37">
        <v>74.7</v>
      </c>
      <c r="N34" s="38">
        <v>69.7</v>
      </c>
      <c r="O34" s="38">
        <v>11.4</v>
      </c>
      <c r="P34" s="38">
        <v>22.8</v>
      </c>
      <c r="Q34" s="39">
        <v>36</v>
      </c>
      <c r="R34" s="40">
        <v>105</v>
      </c>
    </row>
    <row r="35" spans="2:18" ht="20.100000000000001" customHeight="1" x14ac:dyDescent="0.25">
      <c r="B35" s="15">
        <v>29</v>
      </c>
      <c r="C35" s="16">
        <v>23</v>
      </c>
      <c r="D35" s="83"/>
      <c r="E35" s="83" t="s">
        <v>65</v>
      </c>
      <c r="F35" s="83" t="s">
        <v>41</v>
      </c>
      <c r="G35" s="17" t="s">
        <v>66</v>
      </c>
      <c r="H35" s="15">
        <v>702</v>
      </c>
      <c r="I35" s="18">
        <v>12.5</v>
      </c>
      <c r="J35" s="17">
        <v>482</v>
      </c>
      <c r="K35" s="19">
        <f t="shared" si="0"/>
        <v>6866.0968660968656</v>
      </c>
      <c r="L35" s="20">
        <f t="shared" si="1"/>
        <v>6905.5571929135149</v>
      </c>
      <c r="M35" s="37">
        <v>77.5</v>
      </c>
      <c r="N35" s="38">
        <v>70.400000000000006</v>
      </c>
      <c r="O35" s="38">
        <v>10.8</v>
      </c>
      <c r="P35" s="38">
        <v>21.4</v>
      </c>
      <c r="Q35" s="39">
        <v>31</v>
      </c>
      <c r="R35" s="40">
        <v>74</v>
      </c>
    </row>
    <row r="36" spans="2:18" ht="20.100000000000001" customHeight="1" x14ac:dyDescent="0.25">
      <c r="B36" s="15">
        <v>30</v>
      </c>
      <c r="C36" s="16">
        <v>24</v>
      </c>
      <c r="D36" s="83"/>
      <c r="E36" s="83"/>
      <c r="F36" s="83"/>
      <c r="G36" s="17" t="s">
        <v>67</v>
      </c>
      <c r="H36" s="15">
        <v>702</v>
      </c>
      <c r="I36" s="18">
        <v>10.4</v>
      </c>
      <c r="J36" s="17">
        <v>412</v>
      </c>
      <c r="K36" s="19">
        <f t="shared" si="0"/>
        <v>5868.9458689458688</v>
      </c>
      <c r="L36" s="20">
        <f t="shared" si="1"/>
        <v>6044.3396535350557</v>
      </c>
      <c r="M36" s="37">
        <v>70.8</v>
      </c>
      <c r="N36" s="38">
        <v>70</v>
      </c>
      <c r="O36" s="38">
        <v>10.7</v>
      </c>
      <c r="P36" s="38">
        <v>21.3</v>
      </c>
      <c r="Q36" s="39">
        <v>30</v>
      </c>
      <c r="R36" s="40">
        <v>27</v>
      </c>
    </row>
    <row r="37" spans="2:18" ht="20.100000000000001" customHeight="1" x14ac:dyDescent="0.25">
      <c r="B37" s="15">
        <v>31</v>
      </c>
      <c r="C37" s="16">
        <v>25</v>
      </c>
      <c r="D37" s="83"/>
      <c r="E37" s="83"/>
      <c r="F37" s="83"/>
      <c r="G37" s="17" t="s">
        <v>68</v>
      </c>
      <c r="H37" s="15">
        <v>702</v>
      </c>
      <c r="I37" s="18">
        <v>11.2</v>
      </c>
      <c r="J37" s="17">
        <v>448</v>
      </c>
      <c r="K37" s="19">
        <f t="shared" si="0"/>
        <v>6381.7663817663815</v>
      </c>
      <c r="L37" s="20">
        <f t="shared" si="1"/>
        <v>6513.8029275960307</v>
      </c>
      <c r="M37" s="37">
        <v>78</v>
      </c>
      <c r="N37" s="38">
        <v>69.8</v>
      </c>
      <c r="O37" s="38">
        <v>11.8</v>
      </c>
      <c r="P37" s="38">
        <v>23.7</v>
      </c>
      <c r="Q37" s="39">
        <v>39</v>
      </c>
      <c r="R37" s="40">
        <v>113</v>
      </c>
    </row>
    <row r="38" spans="2:18" ht="20.100000000000001" customHeight="1" x14ac:dyDescent="0.25">
      <c r="B38" s="15">
        <v>32</v>
      </c>
      <c r="C38" s="16">
        <v>26</v>
      </c>
      <c r="D38" s="83"/>
      <c r="E38" s="16" t="s">
        <v>69</v>
      </c>
      <c r="F38" s="16" t="s">
        <v>70</v>
      </c>
      <c r="G38" s="17" t="s">
        <v>71</v>
      </c>
      <c r="H38" s="15">
        <v>702</v>
      </c>
      <c r="I38" s="18">
        <v>11.4</v>
      </c>
      <c r="J38" s="17">
        <v>470</v>
      </c>
      <c r="K38" s="19">
        <f t="shared" si="0"/>
        <v>6695.1566951566956</v>
      </c>
      <c r="L38" s="20">
        <f t="shared" si="1"/>
        <v>6818.2860136883119</v>
      </c>
      <c r="M38" s="37">
        <v>74.8</v>
      </c>
      <c r="N38" s="38">
        <v>71.599999999999994</v>
      </c>
      <c r="O38" s="38">
        <v>10</v>
      </c>
      <c r="P38" s="38">
        <v>19.600000000000001</v>
      </c>
      <c r="Q38" s="39">
        <v>23</v>
      </c>
      <c r="R38" s="40">
        <v>14</v>
      </c>
    </row>
    <row r="39" spans="2:18" ht="20.100000000000001" customHeight="1" thickBot="1" x14ac:dyDescent="0.3">
      <c r="B39" s="21">
        <v>33</v>
      </c>
      <c r="C39" s="22">
        <v>27</v>
      </c>
      <c r="D39" s="85"/>
      <c r="E39" s="22" t="s">
        <v>30</v>
      </c>
      <c r="F39" s="22" t="s">
        <v>30</v>
      </c>
      <c r="G39" s="23" t="s">
        <v>72</v>
      </c>
      <c r="H39" s="21">
        <v>351</v>
      </c>
      <c r="I39" s="24">
        <v>12.7</v>
      </c>
      <c r="J39" s="23">
        <v>200</v>
      </c>
      <c r="K39" s="25">
        <f t="shared" si="0"/>
        <v>5698.0056980056979</v>
      </c>
      <c r="L39" s="26">
        <f t="shared" si="1"/>
        <v>5717.6539935160617</v>
      </c>
      <c r="M39" s="41">
        <v>74.400000000000006</v>
      </c>
      <c r="N39" s="42">
        <v>70.7</v>
      </c>
      <c r="O39" s="42">
        <v>10.4</v>
      </c>
      <c r="P39" s="42">
        <v>21.1</v>
      </c>
      <c r="Q39" s="43">
        <v>30</v>
      </c>
      <c r="R39" s="44">
        <v>52</v>
      </c>
    </row>
    <row r="40" spans="2:18" ht="20.100000000000001" customHeight="1" thickBot="1" x14ac:dyDescent="0.3">
      <c r="B40" s="92" t="s">
        <v>73</v>
      </c>
      <c r="C40" s="93"/>
      <c r="D40" s="93"/>
      <c r="E40" s="93"/>
      <c r="F40" s="93"/>
      <c r="G40" s="94"/>
      <c r="H40" s="45">
        <f>AVERAGE(H13:H39)</f>
        <v>691.66666666666663</v>
      </c>
      <c r="I40" s="46">
        <f t="shared" ref="I40:R40" si="3">AVERAGE(I13:I39)</f>
        <v>11.414814814814813</v>
      </c>
      <c r="J40" s="47">
        <f t="shared" si="3"/>
        <v>398</v>
      </c>
      <c r="K40" s="27">
        <f t="shared" si="3"/>
        <v>5754.3329702777282</v>
      </c>
      <c r="L40" s="29">
        <f t="shared" si="3"/>
        <v>5858.667475128861</v>
      </c>
      <c r="M40" s="48">
        <f t="shared" si="3"/>
        <v>72.944444444444443</v>
      </c>
      <c r="N40" s="46">
        <f t="shared" si="3"/>
        <v>70.340740740740756</v>
      </c>
      <c r="O40" s="46">
        <f t="shared" si="3"/>
        <v>10.662962962962963</v>
      </c>
      <c r="P40" s="46">
        <f t="shared" si="3"/>
        <v>21.140740740740746</v>
      </c>
      <c r="Q40" s="49">
        <f t="shared" si="3"/>
        <v>30.222222222222221</v>
      </c>
      <c r="R40" s="47">
        <f t="shared" si="3"/>
        <v>58.25925925925926</v>
      </c>
    </row>
    <row r="41" spans="2:18" ht="20.100000000000001" customHeight="1" x14ac:dyDescent="0.25">
      <c r="B41" s="9">
        <v>34</v>
      </c>
      <c r="C41" s="10">
        <v>1</v>
      </c>
      <c r="D41" s="84" t="s">
        <v>74</v>
      </c>
      <c r="E41" s="10" t="s">
        <v>24</v>
      </c>
      <c r="F41" s="10" t="s">
        <v>24</v>
      </c>
      <c r="G41" s="11" t="s">
        <v>75</v>
      </c>
      <c r="H41" s="9">
        <v>702</v>
      </c>
      <c r="I41" s="13">
        <v>11.9</v>
      </c>
      <c r="J41" s="11">
        <v>364</v>
      </c>
      <c r="K41" s="12">
        <f t="shared" si="0"/>
        <v>5185.1851851851852</v>
      </c>
      <c r="L41" s="14">
        <f t="shared" si="1"/>
        <v>5250.744997871434</v>
      </c>
      <c r="M41" s="33">
        <v>70.3</v>
      </c>
      <c r="N41" s="34">
        <v>71.400000000000006</v>
      </c>
      <c r="O41" s="34">
        <v>10.3</v>
      </c>
      <c r="P41" s="34">
        <v>20.3</v>
      </c>
      <c r="Q41" s="35">
        <v>23</v>
      </c>
      <c r="R41" s="36">
        <v>37</v>
      </c>
    </row>
    <row r="42" spans="2:18" ht="20.100000000000001" customHeight="1" x14ac:dyDescent="0.25">
      <c r="B42" s="15">
        <v>35</v>
      </c>
      <c r="C42" s="16">
        <v>2</v>
      </c>
      <c r="D42" s="83"/>
      <c r="E42" s="16" t="s">
        <v>30</v>
      </c>
      <c r="F42" s="16" t="s">
        <v>30</v>
      </c>
      <c r="G42" s="17" t="s">
        <v>76</v>
      </c>
      <c r="H42" s="15">
        <v>456</v>
      </c>
      <c r="I42" s="18">
        <v>12.7</v>
      </c>
      <c r="J42" s="17">
        <v>278</v>
      </c>
      <c r="K42" s="19">
        <f t="shared" si="0"/>
        <v>6096.4912280701756</v>
      </c>
      <c r="L42" s="20">
        <f t="shared" si="1"/>
        <v>6117.5136116152444</v>
      </c>
      <c r="M42" s="37">
        <v>73.400000000000006</v>
      </c>
      <c r="N42" s="38">
        <v>70.7</v>
      </c>
      <c r="O42" s="38">
        <v>11.7</v>
      </c>
      <c r="P42" s="38">
        <v>23.4</v>
      </c>
      <c r="Q42" s="39">
        <v>34</v>
      </c>
      <c r="R42" s="40">
        <v>136</v>
      </c>
    </row>
    <row r="43" spans="2:18" ht="20.100000000000001" customHeight="1" x14ac:dyDescent="0.25">
      <c r="B43" s="15">
        <v>36</v>
      </c>
      <c r="C43" s="16">
        <v>3</v>
      </c>
      <c r="D43" s="83"/>
      <c r="E43" s="16" t="s">
        <v>20</v>
      </c>
      <c r="F43" s="16" t="s">
        <v>11</v>
      </c>
      <c r="G43" s="17" t="s">
        <v>77</v>
      </c>
      <c r="H43" s="15">
        <v>456</v>
      </c>
      <c r="I43" s="18">
        <v>12.6</v>
      </c>
      <c r="J43" s="17">
        <v>234</v>
      </c>
      <c r="K43" s="19">
        <f t="shared" si="0"/>
        <v>5131.5789473684217</v>
      </c>
      <c r="L43" s="20">
        <f t="shared" si="1"/>
        <v>5155.1724137931042</v>
      </c>
      <c r="M43" s="37">
        <v>72.7</v>
      </c>
      <c r="N43" s="38">
        <v>70.900000000000006</v>
      </c>
      <c r="O43" s="38">
        <v>10.9</v>
      </c>
      <c r="P43" s="38">
        <v>21.7</v>
      </c>
      <c r="Q43" s="39">
        <v>27</v>
      </c>
      <c r="R43" s="40">
        <v>4</v>
      </c>
    </row>
    <row r="44" spans="2:18" ht="20.100000000000001" customHeight="1" x14ac:dyDescent="0.25">
      <c r="B44" s="15">
        <v>37</v>
      </c>
      <c r="C44" s="16">
        <v>4</v>
      </c>
      <c r="D44" s="83"/>
      <c r="E44" s="83" t="s">
        <v>51</v>
      </c>
      <c r="F44" s="83" t="s">
        <v>55</v>
      </c>
      <c r="G44" s="17" t="s">
        <v>78</v>
      </c>
      <c r="H44" s="15">
        <v>456</v>
      </c>
      <c r="I44" s="18">
        <v>12</v>
      </c>
      <c r="J44" s="17">
        <v>304</v>
      </c>
      <c r="K44" s="19">
        <f t="shared" si="0"/>
        <v>6666.6666666666661</v>
      </c>
      <c r="L44" s="20">
        <f t="shared" si="1"/>
        <v>6743.2950191570881</v>
      </c>
      <c r="M44" s="37">
        <v>71</v>
      </c>
      <c r="N44" s="38">
        <v>71.599999999999994</v>
      </c>
      <c r="O44" s="38">
        <v>10.1</v>
      </c>
      <c r="P44" s="38">
        <v>19.8</v>
      </c>
      <c r="Q44" s="39">
        <v>21</v>
      </c>
      <c r="R44" s="40">
        <v>2</v>
      </c>
    </row>
    <row r="45" spans="2:18" ht="20.100000000000001" customHeight="1" thickBot="1" x14ac:dyDescent="0.3">
      <c r="B45" s="21">
        <v>38</v>
      </c>
      <c r="C45" s="22">
        <v>5</v>
      </c>
      <c r="D45" s="85"/>
      <c r="E45" s="85"/>
      <c r="F45" s="85"/>
      <c r="G45" s="23" t="s">
        <v>79</v>
      </c>
      <c r="H45" s="21">
        <v>456</v>
      </c>
      <c r="I45" s="24">
        <v>12.3</v>
      </c>
      <c r="J45" s="23">
        <v>246</v>
      </c>
      <c r="K45" s="25">
        <f t="shared" si="0"/>
        <v>5394.7368421052633</v>
      </c>
      <c r="L45" s="26">
        <f t="shared" si="1"/>
        <v>5438.1427707199036</v>
      </c>
      <c r="M45" s="41">
        <v>70.5</v>
      </c>
      <c r="N45" s="42">
        <v>72.400000000000006</v>
      </c>
      <c r="O45" s="42">
        <v>9.1</v>
      </c>
      <c r="P45" s="42">
        <v>17.7</v>
      </c>
      <c r="Q45" s="43">
        <v>14</v>
      </c>
      <c r="R45" s="44">
        <v>0</v>
      </c>
    </row>
    <row r="46" spans="2:18" ht="19.5" customHeight="1" thickBot="1" x14ac:dyDescent="0.3">
      <c r="B46" s="95" t="s">
        <v>80</v>
      </c>
      <c r="C46" s="96"/>
      <c r="D46" s="96"/>
      <c r="E46" s="96"/>
      <c r="F46" s="96"/>
      <c r="G46" s="97"/>
      <c r="H46" s="50">
        <f>AVERAGE(H41:H45)</f>
        <v>505.2</v>
      </c>
      <c r="I46" s="51">
        <f t="shared" ref="I46:R46" si="4">AVERAGE(I41:I45)</f>
        <v>12.3</v>
      </c>
      <c r="J46" s="52">
        <f t="shared" si="4"/>
        <v>285.2</v>
      </c>
      <c r="K46" s="53">
        <f t="shared" si="4"/>
        <v>5694.9317738791424</v>
      </c>
      <c r="L46" s="54">
        <f t="shared" si="4"/>
        <v>5740.9737626313554</v>
      </c>
      <c r="M46" s="55">
        <f t="shared" si="4"/>
        <v>71.58</v>
      </c>
      <c r="N46" s="51">
        <f t="shared" si="4"/>
        <v>71.400000000000006</v>
      </c>
      <c r="O46" s="51">
        <f t="shared" si="4"/>
        <v>10.42</v>
      </c>
      <c r="P46" s="51">
        <f t="shared" si="4"/>
        <v>20.580000000000002</v>
      </c>
      <c r="Q46" s="56">
        <f t="shared" si="4"/>
        <v>23.8</v>
      </c>
      <c r="R46" s="52">
        <f t="shared" si="4"/>
        <v>35.799999999999997</v>
      </c>
    </row>
    <row r="48" spans="2:18" x14ac:dyDescent="0.25">
      <c r="B48" s="68" t="s">
        <v>81</v>
      </c>
      <c r="C48" s="68"/>
      <c r="D48" s="68"/>
      <c r="E48" s="57" t="s">
        <v>82</v>
      </c>
      <c r="F48" s="58"/>
      <c r="G48" s="58"/>
      <c r="H48" s="58"/>
      <c r="I48" s="58"/>
      <c r="J48" s="58"/>
      <c r="K48" s="58"/>
      <c r="L48" s="58"/>
    </row>
    <row r="49" spans="2:12" x14ac:dyDescent="0.25">
      <c r="B49" s="69" t="s">
        <v>83</v>
      </c>
      <c r="C49" s="69"/>
      <c r="D49" s="69"/>
      <c r="E49" s="57" t="s">
        <v>95</v>
      </c>
      <c r="F49" s="58"/>
      <c r="G49" s="58"/>
      <c r="H49" s="58"/>
      <c r="I49" s="58"/>
      <c r="J49" s="58"/>
      <c r="K49" s="58"/>
      <c r="L49" s="58"/>
    </row>
    <row r="50" spans="2:12" x14ac:dyDescent="0.25">
      <c r="B50" s="70" t="s">
        <v>84</v>
      </c>
      <c r="C50" s="70"/>
      <c r="D50" s="70"/>
      <c r="E50" s="60" t="s">
        <v>99</v>
      </c>
      <c r="F50" s="67" t="s">
        <v>96</v>
      </c>
      <c r="G50" s="67"/>
      <c r="H50" s="67" t="s">
        <v>97</v>
      </c>
      <c r="I50" s="67"/>
      <c r="J50" s="67"/>
      <c r="K50" s="64" t="s">
        <v>98</v>
      </c>
      <c r="L50" s="64"/>
    </row>
    <row r="51" spans="2:12" x14ac:dyDescent="0.25">
      <c r="B51" s="98"/>
      <c r="C51" s="98"/>
      <c r="D51" s="98"/>
      <c r="E51" s="59" t="s">
        <v>104</v>
      </c>
      <c r="F51" s="62" t="s">
        <v>100</v>
      </c>
      <c r="G51" s="62"/>
      <c r="H51" s="62" t="s">
        <v>101</v>
      </c>
      <c r="I51" s="62"/>
      <c r="J51" s="62"/>
      <c r="K51" s="63" t="s">
        <v>102</v>
      </c>
      <c r="L51" s="63"/>
    </row>
    <row r="52" spans="2:12" x14ac:dyDescent="0.25">
      <c r="B52" s="98"/>
      <c r="C52" s="98"/>
      <c r="D52" s="98"/>
      <c r="E52" s="57" t="s">
        <v>105</v>
      </c>
      <c r="F52" s="67" t="s">
        <v>103</v>
      </c>
      <c r="G52" s="67"/>
      <c r="H52" s="62" t="s">
        <v>85</v>
      </c>
      <c r="I52" s="62"/>
      <c r="J52" s="62"/>
      <c r="K52" s="63" t="s">
        <v>86</v>
      </c>
      <c r="L52" s="63"/>
    </row>
    <row r="53" spans="2:12" x14ac:dyDescent="0.25">
      <c r="B53" s="68"/>
      <c r="C53" s="68"/>
      <c r="D53" s="68"/>
      <c r="E53" s="57" t="s">
        <v>106</v>
      </c>
      <c r="F53" s="62" t="s">
        <v>107</v>
      </c>
      <c r="G53" s="62"/>
      <c r="H53" s="62" t="s">
        <v>101</v>
      </c>
      <c r="I53" s="62"/>
      <c r="J53" s="62"/>
      <c r="K53" s="63" t="s">
        <v>102</v>
      </c>
      <c r="L53" s="63"/>
    </row>
    <row r="54" spans="2:12" x14ac:dyDescent="0.25">
      <c r="B54" s="98" t="s">
        <v>87</v>
      </c>
      <c r="C54" s="98"/>
      <c r="D54" s="98"/>
      <c r="E54" s="65" t="s">
        <v>111</v>
      </c>
      <c r="F54" s="65" t="s">
        <v>108</v>
      </c>
      <c r="G54" s="65"/>
      <c r="H54" s="62" t="s">
        <v>90</v>
      </c>
      <c r="I54" s="62"/>
      <c r="J54" s="62"/>
      <c r="K54" s="63" t="s">
        <v>91</v>
      </c>
      <c r="L54" s="63"/>
    </row>
    <row r="55" spans="2:12" x14ac:dyDescent="0.25">
      <c r="B55" s="98"/>
      <c r="C55" s="98"/>
      <c r="D55" s="98"/>
      <c r="E55" s="67"/>
      <c r="F55" s="66"/>
      <c r="G55" s="66"/>
      <c r="H55" s="62" t="s">
        <v>109</v>
      </c>
      <c r="I55" s="62"/>
      <c r="J55" s="62"/>
      <c r="K55" s="63" t="s">
        <v>110</v>
      </c>
      <c r="L55" s="63"/>
    </row>
    <row r="56" spans="2:12" x14ac:dyDescent="0.25">
      <c r="B56" s="98"/>
      <c r="C56" s="98"/>
      <c r="D56" s="98"/>
      <c r="E56" s="65" t="s">
        <v>112</v>
      </c>
      <c r="F56" s="65" t="s">
        <v>113</v>
      </c>
      <c r="G56" s="65"/>
      <c r="H56" s="62" t="s">
        <v>114</v>
      </c>
      <c r="I56" s="62"/>
      <c r="J56" s="62"/>
      <c r="K56" s="63" t="s">
        <v>116</v>
      </c>
      <c r="L56" s="63"/>
    </row>
    <row r="57" spans="2:12" x14ac:dyDescent="0.25">
      <c r="B57" s="98"/>
      <c r="C57" s="98"/>
      <c r="D57" s="98"/>
      <c r="E57" s="66"/>
      <c r="F57" s="66"/>
      <c r="G57" s="66"/>
      <c r="H57" s="62" t="s">
        <v>88</v>
      </c>
      <c r="I57" s="62"/>
      <c r="J57" s="62"/>
      <c r="K57" s="63" t="s">
        <v>89</v>
      </c>
      <c r="L57" s="63"/>
    </row>
    <row r="58" spans="2:12" x14ac:dyDescent="0.25">
      <c r="B58" s="98"/>
      <c r="C58" s="98"/>
      <c r="D58" s="98"/>
      <c r="E58" s="67"/>
      <c r="F58" s="67"/>
      <c r="G58" s="67"/>
      <c r="H58" s="62" t="s">
        <v>115</v>
      </c>
      <c r="I58" s="62"/>
      <c r="J58" s="62"/>
      <c r="K58" s="63" t="s">
        <v>116</v>
      </c>
      <c r="L58" s="63"/>
    </row>
    <row r="59" spans="2:12" x14ac:dyDescent="0.25">
      <c r="B59" s="98"/>
      <c r="C59" s="98"/>
      <c r="D59" s="98"/>
      <c r="E59" s="101" t="s">
        <v>106</v>
      </c>
      <c r="F59" s="101" t="s">
        <v>118</v>
      </c>
      <c r="G59" s="101"/>
      <c r="H59" s="62" t="s">
        <v>92</v>
      </c>
      <c r="I59" s="62"/>
      <c r="J59" s="62"/>
      <c r="K59" s="63" t="s">
        <v>93</v>
      </c>
      <c r="L59" s="63"/>
    </row>
    <row r="60" spans="2:12" x14ac:dyDescent="0.25">
      <c r="B60" s="98"/>
      <c r="C60" s="98"/>
      <c r="D60" s="98"/>
      <c r="E60" s="102"/>
      <c r="F60" s="102"/>
      <c r="G60" s="102"/>
      <c r="H60" s="67" t="s">
        <v>88</v>
      </c>
      <c r="I60" s="67"/>
      <c r="J60" s="67"/>
      <c r="K60" s="64" t="s">
        <v>89</v>
      </c>
      <c r="L60" s="64"/>
    </row>
    <row r="61" spans="2:12" x14ac:dyDescent="0.25">
      <c r="B61" s="68"/>
      <c r="C61" s="68"/>
      <c r="D61" s="68"/>
      <c r="E61" s="1" t="s">
        <v>119</v>
      </c>
      <c r="F61" s="103" t="s">
        <v>117</v>
      </c>
      <c r="G61" s="103"/>
      <c r="H61" s="102" t="s">
        <v>88</v>
      </c>
      <c r="I61" s="102"/>
      <c r="J61" s="102"/>
      <c r="K61" s="104" t="s">
        <v>89</v>
      </c>
      <c r="L61" s="104"/>
    </row>
    <row r="62" spans="2:12" x14ac:dyDescent="0.25">
      <c r="B62" s="68" t="s">
        <v>94</v>
      </c>
      <c r="C62" s="68"/>
      <c r="D62" s="68"/>
      <c r="E62" s="61" t="s">
        <v>120</v>
      </c>
      <c r="F62" s="99"/>
    </row>
    <row r="63" spans="2:12" x14ac:dyDescent="0.25">
      <c r="F63" s="100"/>
    </row>
  </sheetData>
  <mergeCells count="74">
    <mergeCell ref="E59:E60"/>
    <mergeCell ref="F59:G60"/>
    <mergeCell ref="F61:G61"/>
    <mergeCell ref="K60:L60"/>
    <mergeCell ref="K59:L59"/>
    <mergeCell ref="H61:J61"/>
    <mergeCell ref="H60:J60"/>
    <mergeCell ref="H59:J59"/>
    <mergeCell ref="K61:L61"/>
    <mergeCell ref="K58:L58"/>
    <mergeCell ref="H58:J58"/>
    <mergeCell ref="F56:G58"/>
    <mergeCell ref="E56:E58"/>
    <mergeCell ref="B54:D61"/>
    <mergeCell ref="B46:G46"/>
    <mergeCell ref="E29:E34"/>
    <mergeCell ref="F29:F33"/>
    <mergeCell ref="E35:E37"/>
    <mergeCell ref="F35:F37"/>
    <mergeCell ref="B40:G40"/>
    <mergeCell ref="D41:D45"/>
    <mergeCell ref="E44:E45"/>
    <mergeCell ref="F44:F45"/>
    <mergeCell ref="E26:E28"/>
    <mergeCell ref="D6:D11"/>
    <mergeCell ref="M6:R11"/>
    <mergeCell ref="E8:E9"/>
    <mergeCell ref="F8:F9"/>
    <mergeCell ref="B12:G12"/>
    <mergeCell ref="D13:D39"/>
    <mergeCell ref="E13:E14"/>
    <mergeCell ref="F13:F14"/>
    <mergeCell ref="E15:E17"/>
    <mergeCell ref="F15:F17"/>
    <mergeCell ref="E19:E21"/>
    <mergeCell ref="F19:F21"/>
    <mergeCell ref="E22:E23"/>
    <mergeCell ref="E24:E25"/>
    <mergeCell ref="F24:F25"/>
    <mergeCell ref="B2:R2"/>
    <mergeCell ref="B4:C5"/>
    <mergeCell ref="D4:D5"/>
    <mergeCell ref="E4:E5"/>
    <mergeCell ref="F4:F5"/>
    <mergeCell ref="G4:G5"/>
    <mergeCell ref="H4:J4"/>
    <mergeCell ref="K4:L4"/>
    <mergeCell ref="M4:R4"/>
    <mergeCell ref="B48:D48"/>
    <mergeCell ref="B49:D49"/>
    <mergeCell ref="F50:G50"/>
    <mergeCell ref="F51:G51"/>
    <mergeCell ref="B50:D53"/>
    <mergeCell ref="H50:J50"/>
    <mergeCell ref="K50:L50"/>
    <mergeCell ref="H51:J51"/>
    <mergeCell ref="K51:L51"/>
    <mergeCell ref="F52:G52"/>
    <mergeCell ref="H52:J52"/>
    <mergeCell ref="K52:L52"/>
    <mergeCell ref="K54:L54"/>
    <mergeCell ref="H56:J56"/>
    <mergeCell ref="K56:L56"/>
    <mergeCell ref="H57:J57"/>
    <mergeCell ref="K57:L57"/>
    <mergeCell ref="B62:D62"/>
    <mergeCell ref="F53:G53"/>
    <mergeCell ref="H53:J53"/>
    <mergeCell ref="K53:L53"/>
    <mergeCell ref="E54:E55"/>
    <mergeCell ref="F54:G55"/>
    <mergeCell ref="H55:J55"/>
    <mergeCell ref="K55:L55"/>
    <mergeCell ref="H54:J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2023-09-11T11:21:52Z</dcterms:modified>
</cp:coreProperties>
</file>