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6" i="1" l="1"/>
  <c r="I46" i="1"/>
  <c r="H46" i="1"/>
  <c r="K43" i="1"/>
  <c r="L43" i="1" s="1"/>
  <c r="K42" i="1"/>
  <c r="L42" i="1" s="1"/>
  <c r="K41" i="1"/>
  <c r="K46" i="1" s="1"/>
  <c r="J37" i="1"/>
  <c r="I37" i="1"/>
  <c r="H37" i="1"/>
  <c r="K36" i="1"/>
  <c r="L36" i="1" s="1"/>
  <c r="K35" i="1"/>
  <c r="L35" i="1" s="1"/>
  <c r="K34" i="1"/>
  <c r="L34" i="1" s="1"/>
  <c r="O33" i="1"/>
  <c r="N33" i="1"/>
  <c r="M33" i="1"/>
  <c r="J33" i="1"/>
  <c r="I33" i="1"/>
  <c r="H33" i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K33" i="1" l="1"/>
  <c r="L37" i="1"/>
  <c r="K37" i="1"/>
  <c r="L6" i="1"/>
  <c r="L33" i="1" s="1"/>
  <c r="L41" i="1"/>
  <c r="L46" i="1" s="1"/>
</calcChain>
</file>

<file path=xl/sharedStrings.xml><?xml version="1.0" encoding="utf-8"?>
<sst xmlns="http://schemas.openxmlformats.org/spreadsheetml/2006/main" count="134" uniqueCount="115">
  <si>
    <t>MO strnih žita - Modriča, Castelina 2022/23</t>
  </si>
  <si>
    <t>red. br</t>
  </si>
  <si>
    <t>vrsta</t>
  </si>
  <si>
    <t>distributer</t>
  </si>
  <si>
    <t>sjemenska kuća</t>
  </si>
  <si>
    <t>sorta/hibrid</t>
  </si>
  <si>
    <t>žetva/vaganje</t>
  </si>
  <si>
    <t>prinos</t>
  </si>
  <si>
    <t>hemijska analiza</t>
  </si>
  <si>
    <r>
      <t>P m</t>
    </r>
    <r>
      <rPr>
        <b/>
        <sz val="12"/>
        <color theme="1"/>
        <rFont val="Calibri"/>
        <family val="2"/>
      </rPr>
      <t>²</t>
    </r>
  </si>
  <si>
    <t>vlaga %</t>
  </si>
  <si>
    <t>kg</t>
  </si>
  <si>
    <t>sirovo</t>
  </si>
  <si>
    <t>HT</t>
  </si>
  <si>
    <t>protein</t>
  </si>
  <si>
    <t>gluten</t>
  </si>
  <si>
    <t>pšenica</t>
  </si>
  <si>
    <t>syngenta</t>
  </si>
  <si>
    <t>falado</t>
  </si>
  <si>
    <t>gabrio</t>
  </si>
  <si>
    <t>rapić</t>
  </si>
  <si>
    <t>zp</t>
  </si>
  <si>
    <t>aurelia</t>
  </si>
  <si>
    <t>božić</t>
  </si>
  <si>
    <t>rwa</t>
  </si>
  <si>
    <t>sofru</t>
  </si>
  <si>
    <t>solenzara</t>
  </si>
  <si>
    <t>obiwan</t>
  </si>
  <si>
    <t>novoprom</t>
  </si>
  <si>
    <t>lg</t>
  </si>
  <si>
    <t>arnova</t>
  </si>
  <si>
    <t>caussade semences</t>
  </si>
  <si>
    <t>somtuoso</t>
  </si>
  <si>
    <t>agromarket</t>
  </si>
  <si>
    <t>asterion</t>
  </si>
  <si>
    <t>secobra recherches</t>
  </si>
  <si>
    <t>monviso</t>
  </si>
  <si>
    <t>lemaire deffontaines</t>
  </si>
  <si>
    <t>comilfo</t>
  </si>
  <si>
    <t>golić</t>
  </si>
  <si>
    <t>os</t>
  </si>
  <si>
    <t>kraljica</t>
  </si>
  <si>
    <t>brko</t>
  </si>
  <si>
    <t>barba</t>
  </si>
  <si>
    <t>indira</t>
  </si>
  <si>
    <t>garavuša</t>
  </si>
  <si>
    <t>ns</t>
  </si>
  <si>
    <t>simonida</t>
  </si>
  <si>
    <t>ilina</t>
  </si>
  <si>
    <t>igra</t>
  </si>
  <si>
    <t>obala</t>
  </si>
  <si>
    <t>zvezdana</t>
  </si>
  <si>
    <t>absalon</t>
  </si>
  <si>
    <t>jelena</t>
  </si>
  <si>
    <t>graindor</t>
  </si>
  <si>
    <t>tenor</t>
  </si>
  <si>
    <t>izalco</t>
  </si>
  <si>
    <t>agrimatco</t>
  </si>
  <si>
    <t>ragt</t>
  </si>
  <si>
    <t>yetti</t>
  </si>
  <si>
    <t>telemark</t>
  </si>
  <si>
    <t>prosjek pšenica</t>
  </si>
  <si>
    <t>tritikale</t>
  </si>
  <si>
    <t>bingo</t>
  </si>
  <si>
    <t>bikini</t>
  </si>
  <si>
    <t>jokari</t>
  </si>
  <si>
    <t>prosjek tritikale</t>
  </si>
  <si>
    <t>ječam</t>
  </si>
  <si>
    <t>bc</t>
  </si>
  <si>
    <t>favorit</t>
  </si>
  <si>
    <t>vedran</t>
  </si>
  <si>
    <t>nektar</t>
  </si>
  <si>
    <t>grand</t>
  </si>
  <si>
    <t>dooblin</t>
  </si>
  <si>
    <t>kralj</t>
  </si>
  <si>
    <t>kum</t>
  </si>
  <si>
    <t>panonac</t>
  </si>
  <si>
    <t>prosjek ječam</t>
  </si>
  <si>
    <t>predusjev</t>
  </si>
  <si>
    <t>kukuruz</t>
  </si>
  <si>
    <t>sjetva</t>
  </si>
  <si>
    <t>đubrenje</t>
  </si>
  <si>
    <t>osnovno - zaorano</t>
  </si>
  <si>
    <t>KAN (27%)</t>
  </si>
  <si>
    <t>200 kg/ha</t>
  </si>
  <si>
    <t>zaštita</t>
  </si>
  <si>
    <t>0,75 l/ha</t>
  </si>
  <si>
    <t>Peak</t>
  </si>
  <si>
    <t>20 gr/ha</t>
  </si>
  <si>
    <t>Elatus Era</t>
  </si>
  <si>
    <t>0,8 l/ha</t>
  </si>
  <si>
    <t>žetva</t>
  </si>
  <si>
    <t>03.11.</t>
  </si>
  <si>
    <t>jesen '22</t>
  </si>
  <si>
    <t>pileći stajnjak</t>
  </si>
  <si>
    <t>40 t/ha</t>
  </si>
  <si>
    <t>prihrana I</t>
  </si>
  <si>
    <t>prihrana II</t>
  </si>
  <si>
    <t>250 kg/ha</t>
  </si>
  <si>
    <t>20.03.</t>
  </si>
  <si>
    <t>22.04.</t>
  </si>
  <si>
    <t>24.03.</t>
  </si>
  <si>
    <t>početak vlatanja</t>
  </si>
  <si>
    <t>Tomigan</t>
  </si>
  <si>
    <t>0,3 l/ha</t>
  </si>
  <si>
    <t>28.04.</t>
  </si>
  <si>
    <t>3 koljence</t>
  </si>
  <si>
    <t>Axial</t>
  </si>
  <si>
    <t>Amistar</t>
  </si>
  <si>
    <t>Tern</t>
  </si>
  <si>
    <t>0,6 l/ha</t>
  </si>
  <si>
    <t>15.05.</t>
  </si>
  <si>
    <t>početak cvjetanja</t>
  </si>
  <si>
    <t>ječam 15.07.</t>
  </si>
  <si>
    <t>pšenice, tritikale 17.07.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</si>
</sst>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9" fontId="2" fillId="3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1" xfId="0" applyNumberFormat="1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3" fontId="1" fillId="3" borderId="28" xfId="0" applyNumberFormat="1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3" fontId="1" fillId="3" borderId="30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2" fontId="2" fillId="2" borderId="32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abSelected="1" topLeftCell="A32" workbookViewId="0">
      <selection activeCell="L63" sqref="L63"/>
    </sheetView>
  </sheetViews>
  <sheetFormatPr defaultColWidth="9.140625" defaultRowHeight="15.75" x14ac:dyDescent="0.25"/>
  <cols>
    <col min="1" max="1" width="2.5703125" style="1" customWidth="1"/>
    <col min="2" max="3" width="4.5703125" style="1" customWidth="1"/>
    <col min="4" max="4" width="9.5703125" style="1" customWidth="1"/>
    <col min="5" max="5" width="18.7109375" style="1" customWidth="1"/>
    <col min="6" max="6" width="21" style="1" bestFit="1" customWidth="1"/>
    <col min="7" max="7" width="24.140625" style="1" customWidth="1"/>
    <col min="8" max="12" width="13.7109375" style="1" customWidth="1"/>
    <col min="13" max="15" width="13.85546875" style="1" customWidth="1"/>
    <col min="16" max="16384" width="9.140625" style="1"/>
  </cols>
  <sheetData>
    <row r="1" spans="2:15" ht="15.95" customHeight="1" thickBot="1" x14ac:dyDescent="0.3"/>
    <row r="2" spans="2:15" ht="23.25" customHeight="1" thickBot="1" x14ac:dyDescent="0.3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</row>
    <row r="3" spans="2:15" ht="15.95" customHeight="1" thickBot="1" x14ac:dyDescent="0.3"/>
    <row r="4" spans="2:15" ht="21" customHeight="1" x14ac:dyDescent="0.25">
      <c r="B4" s="66" t="s">
        <v>1</v>
      </c>
      <c r="C4" s="67"/>
      <c r="D4" s="67" t="s">
        <v>2</v>
      </c>
      <c r="E4" s="67" t="s">
        <v>3</v>
      </c>
      <c r="F4" s="67" t="s">
        <v>4</v>
      </c>
      <c r="G4" s="70" t="s">
        <v>5</v>
      </c>
      <c r="H4" s="66" t="s">
        <v>6</v>
      </c>
      <c r="I4" s="67"/>
      <c r="J4" s="70"/>
      <c r="K4" s="72" t="s">
        <v>7</v>
      </c>
      <c r="L4" s="73"/>
      <c r="M4" s="74" t="s">
        <v>8</v>
      </c>
      <c r="N4" s="75"/>
      <c r="O4" s="76"/>
    </row>
    <row r="5" spans="2:15" ht="21" customHeight="1" thickBot="1" x14ac:dyDescent="0.3">
      <c r="B5" s="68"/>
      <c r="C5" s="69"/>
      <c r="D5" s="69"/>
      <c r="E5" s="69"/>
      <c r="F5" s="69"/>
      <c r="G5" s="71"/>
      <c r="H5" s="2" t="s">
        <v>9</v>
      </c>
      <c r="I5" s="3" t="s">
        <v>10</v>
      </c>
      <c r="J5" s="4" t="s">
        <v>11</v>
      </c>
      <c r="K5" s="5" t="s">
        <v>12</v>
      </c>
      <c r="L5" s="6">
        <v>0.13</v>
      </c>
      <c r="M5" s="7" t="s">
        <v>13</v>
      </c>
      <c r="N5" s="8" t="s">
        <v>14</v>
      </c>
      <c r="O5" s="9" t="s">
        <v>15</v>
      </c>
    </row>
    <row r="6" spans="2:15" ht="20.100000000000001" customHeight="1" x14ac:dyDescent="0.25">
      <c r="B6" s="10">
        <v>1</v>
      </c>
      <c r="C6" s="11">
        <v>1</v>
      </c>
      <c r="D6" s="82" t="s">
        <v>16</v>
      </c>
      <c r="E6" s="82" t="s">
        <v>17</v>
      </c>
      <c r="F6" s="82" t="s">
        <v>17</v>
      </c>
      <c r="G6" s="12" t="s">
        <v>18</v>
      </c>
      <c r="H6" s="13">
        <v>630</v>
      </c>
      <c r="I6" s="14">
        <v>16.100000000000001</v>
      </c>
      <c r="J6" s="15">
        <v>350</v>
      </c>
      <c r="K6" s="16">
        <f>J6/H6*10000</f>
        <v>5555.5555555555557</v>
      </c>
      <c r="L6" s="17">
        <f>(100-I6)/87*K6</f>
        <v>5357.5989782886336</v>
      </c>
      <c r="M6" s="18">
        <v>70.150000000000006</v>
      </c>
      <c r="N6" s="19">
        <v>10.3</v>
      </c>
      <c r="O6" s="20">
        <v>22.3</v>
      </c>
    </row>
    <row r="7" spans="2:15" ht="20.100000000000001" customHeight="1" x14ac:dyDescent="0.25">
      <c r="B7" s="21">
        <v>2</v>
      </c>
      <c r="C7" s="22">
        <v>2</v>
      </c>
      <c r="D7" s="77"/>
      <c r="E7" s="77"/>
      <c r="F7" s="77"/>
      <c r="G7" s="23" t="s">
        <v>19</v>
      </c>
      <c r="H7" s="21">
        <v>630</v>
      </c>
      <c r="I7" s="24">
        <v>13.4</v>
      </c>
      <c r="J7" s="23">
        <v>374</v>
      </c>
      <c r="K7" s="25">
        <f t="shared" ref="K7:K43" si="0">J7/H7*10000</f>
        <v>5936.5079365079364</v>
      </c>
      <c r="L7" s="26">
        <f t="shared" ref="L7:L43" si="1">(100-I7)/87*K7</f>
        <v>5909.2136471446811</v>
      </c>
      <c r="M7" s="27">
        <v>72.459999999999994</v>
      </c>
      <c r="N7" s="28">
        <v>10.5</v>
      </c>
      <c r="O7" s="29">
        <v>20.8</v>
      </c>
    </row>
    <row r="8" spans="2:15" ht="20.100000000000001" customHeight="1" x14ac:dyDescent="0.25">
      <c r="B8" s="21">
        <v>3</v>
      </c>
      <c r="C8" s="22">
        <v>3</v>
      </c>
      <c r="D8" s="77"/>
      <c r="E8" s="22" t="s">
        <v>20</v>
      </c>
      <c r="F8" s="22" t="s">
        <v>21</v>
      </c>
      <c r="G8" s="23" t="s">
        <v>22</v>
      </c>
      <c r="H8" s="21">
        <v>630</v>
      </c>
      <c r="I8" s="24">
        <v>14</v>
      </c>
      <c r="J8" s="23">
        <v>342</v>
      </c>
      <c r="K8" s="25">
        <f t="shared" si="0"/>
        <v>5428.5714285714284</v>
      </c>
      <c r="L8" s="26">
        <f t="shared" si="1"/>
        <v>5366.1740558292286</v>
      </c>
      <c r="M8" s="27">
        <v>72.09</v>
      </c>
      <c r="N8" s="28">
        <v>10</v>
      </c>
      <c r="O8" s="29">
        <v>22.8</v>
      </c>
    </row>
    <row r="9" spans="2:15" ht="20.100000000000001" customHeight="1" x14ac:dyDescent="0.25">
      <c r="B9" s="21">
        <v>4</v>
      </c>
      <c r="C9" s="22">
        <v>4</v>
      </c>
      <c r="D9" s="77"/>
      <c r="E9" s="77" t="s">
        <v>23</v>
      </c>
      <c r="F9" s="77" t="s">
        <v>24</v>
      </c>
      <c r="G9" s="23" t="s">
        <v>25</v>
      </c>
      <c r="H9" s="21">
        <v>582</v>
      </c>
      <c r="I9" s="24">
        <v>13.8</v>
      </c>
      <c r="J9" s="23">
        <v>312</v>
      </c>
      <c r="K9" s="25">
        <f t="shared" si="0"/>
        <v>5360.8247422680415</v>
      </c>
      <c r="L9" s="26">
        <f t="shared" si="1"/>
        <v>5311.5298021092549</v>
      </c>
      <c r="M9" s="27">
        <v>70.790000000000006</v>
      </c>
      <c r="N9" s="28">
        <v>9.9</v>
      </c>
      <c r="O9" s="29">
        <v>22.6</v>
      </c>
    </row>
    <row r="10" spans="2:15" ht="20.100000000000001" customHeight="1" x14ac:dyDescent="0.25">
      <c r="B10" s="21">
        <v>5</v>
      </c>
      <c r="C10" s="22">
        <v>5</v>
      </c>
      <c r="D10" s="77"/>
      <c r="E10" s="77"/>
      <c r="F10" s="77"/>
      <c r="G10" s="23" t="s">
        <v>26</v>
      </c>
      <c r="H10" s="21">
        <v>630</v>
      </c>
      <c r="I10" s="24">
        <v>13.1</v>
      </c>
      <c r="J10" s="23">
        <v>360</v>
      </c>
      <c r="K10" s="25">
        <f t="shared" si="0"/>
        <v>5714.2857142857138</v>
      </c>
      <c r="L10" s="26">
        <f t="shared" si="1"/>
        <v>5707.717569786535</v>
      </c>
      <c r="M10" s="27">
        <v>68.290000000000006</v>
      </c>
      <c r="N10" s="28">
        <v>9.9</v>
      </c>
      <c r="O10" s="29">
        <v>22</v>
      </c>
    </row>
    <row r="11" spans="2:15" ht="20.100000000000001" customHeight="1" x14ac:dyDescent="0.25">
      <c r="B11" s="21">
        <v>6</v>
      </c>
      <c r="C11" s="22">
        <v>6</v>
      </c>
      <c r="D11" s="77"/>
      <c r="E11" s="77"/>
      <c r="F11" s="77"/>
      <c r="G11" s="23" t="s">
        <v>27</v>
      </c>
      <c r="H11" s="21">
        <v>630</v>
      </c>
      <c r="I11" s="24">
        <v>12.9</v>
      </c>
      <c r="J11" s="23">
        <v>404</v>
      </c>
      <c r="K11" s="25">
        <f t="shared" si="0"/>
        <v>6412.6984126984134</v>
      </c>
      <c r="L11" s="26">
        <f t="shared" si="1"/>
        <v>6420.0693304141587</v>
      </c>
      <c r="M11" s="27">
        <v>68.67</v>
      </c>
      <c r="N11" s="28">
        <v>10.6</v>
      </c>
      <c r="O11" s="29">
        <v>20.2</v>
      </c>
    </row>
    <row r="12" spans="2:15" ht="20.100000000000001" customHeight="1" x14ac:dyDescent="0.25">
      <c r="B12" s="21">
        <v>7</v>
      </c>
      <c r="C12" s="22">
        <v>7</v>
      </c>
      <c r="D12" s="77"/>
      <c r="E12" s="77" t="s">
        <v>28</v>
      </c>
      <c r="F12" s="22" t="s">
        <v>29</v>
      </c>
      <c r="G12" s="23" t="s">
        <v>30</v>
      </c>
      <c r="H12" s="21">
        <v>630</v>
      </c>
      <c r="I12" s="24">
        <v>13.1</v>
      </c>
      <c r="J12" s="23">
        <v>374</v>
      </c>
      <c r="K12" s="25">
        <f t="shared" si="0"/>
        <v>5936.5079365079364</v>
      </c>
      <c r="L12" s="26">
        <f t="shared" si="1"/>
        <v>5929.684364167123</v>
      </c>
      <c r="M12" s="27">
        <v>67.81</v>
      </c>
      <c r="N12" s="28">
        <v>10.4</v>
      </c>
      <c r="O12" s="29">
        <v>23.2</v>
      </c>
    </row>
    <row r="13" spans="2:15" ht="20.100000000000001" customHeight="1" x14ac:dyDescent="0.25">
      <c r="B13" s="21">
        <v>8</v>
      </c>
      <c r="C13" s="22">
        <v>8</v>
      </c>
      <c r="D13" s="77"/>
      <c r="E13" s="77"/>
      <c r="F13" s="22" t="s">
        <v>31</v>
      </c>
      <c r="G13" s="23" t="s">
        <v>32</v>
      </c>
      <c r="H13" s="21">
        <v>630</v>
      </c>
      <c r="I13" s="24">
        <v>13.4</v>
      </c>
      <c r="J13" s="23">
        <v>396</v>
      </c>
      <c r="K13" s="25">
        <f t="shared" si="0"/>
        <v>6285.7142857142853</v>
      </c>
      <c r="L13" s="26">
        <f t="shared" si="1"/>
        <v>6256.814449917897</v>
      </c>
      <c r="M13" s="27">
        <v>72.209999999999994</v>
      </c>
      <c r="N13" s="28">
        <v>10.6</v>
      </c>
      <c r="O13" s="29">
        <v>20.399999999999999</v>
      </c>
    </row>
    <row r="14" spans="2:15" ht="20.100000000000001" customHeight="1" x14ac:dyDescent="0.25">
      <c r="B14" s="21">
        <v>9</v>
      </c>
      <c r="C14" s="22">
        <v>9</v>
      </c>
      <c r="D14" s="77"/>
      <c r="E14" s="77" t="s">
        <v>33</v>
      </c>
      <c r="F14" s="22" t="s">
        <v>29</v>
      </c>
      <c r="G14" s="23" t="s">
        <v>34</v>
      </c>
      <c r="H14" s="21">
        <v>630</v>
      </c>
      <c r="I14" s="24">
        <v>14.4</v>
      </c>
      <c r="J14" s="23">
        <v>382</v>
      </c>
      <c r="K14" s="25">
        <f t="shared" si="0"/>
        <v>6063.4920634920627</v>
      </c>
      <c r="L14" s="26">
        <f t="shared" si="1"/>
        <v>5965.9186279875921</v>
      </c>
      <c r="M14" s="27">
        <v>71.83</v>
      </c>
      <c r="N14" s="28">
        <v>10.6</v>
      </c>
      <c r="O14" s="29">
        <v>20.6</v>
      </c>
    </row>
    <row r="15" spans="2:15" ht="20.100000000000001" customHeight="1" x14ac:dyDescent="0.25">
      <c r="B15" s="21">
        <v>10</v>
      </c>
      <c r="C15" s="22">
        <v>10</v>
      </c>
      <c r="D15" s="77"/>
      <c r="E15" s="77"/>
      <c r="F15" s="22" t="s">
        <v>35</v>
      </c>
      <c r="G15" s="23" t="s">
        <v>36</v>
      </c>
      <c r="H15" s="21">
        <v>630</v>
      </c>
      <c r="I15" s="24">
        <v>12.8</v>
      </c>
      <c r="J15" s="23">
        <v>430</v>
      </c>
      <c r="K15" s="25">
        <f t="shared" si="0"/>
        <v>6825.396825396826</v>
      </c>
      <c r="L15" s="26">
        <f t="shared" si="1"/>
        <v>6841.0873928115307</v>
      </c>
      <c r="M15" s="27">
        <v>70.83</v>
      </c>
      <c r="N15" s="28">
        <v>10.7</v>
      </c>
      <c r="O15" s="29">
        <v>21.9</v>
      </c>
    </row>
    <row r="16" spans="2:15" ht="19.5" customHeight="1" x14ac:dyDescent="0.25">
      <c r="B16" s="21">
        <v>11</v>
      </c>
      <c r="C16" s="22">
        <v>11</v>
      </c>
      <c r="D16" s="77"/>
      <c r="E16" s="77"/>
      <c r="F16" s="22" t="s">
        <v>37</v>
      </c>
      <c r="G16" s="23" t="s">
        <v>38</v>
      </c>
      <c r="H16" s="21">
        <v>630</v>
      </c>
      <c r="I16" s="24">
        <v>13.6</v>
      </c>
      <c r="J16" s="23">
        <v>414</v>
      </c>
      <c r="K16" s="25">
        <f t="shared" si="0"/>
        <v>6571.4285714285716</v>
      </c>
      <c r="L16" s="26">
        <f t="shared" si="1"/>
        <v>6526.1083743842373</v>
      </c>
      <c r="M16" s="27">
        <v>71.459999999999994</v>
      </c>
      <c r="N16" s="28">
        <v>10.7</v>
      </c>
      <c r="O16" s="29">
        <v>23.9</v>
      </c>
    </row>
    <row r="17" spans="2:15" ht="20.100000000000001" customHeight="1" x14ac:dyDescent="0.25">
      <c r="B17" s="21">
        <v>12</v>
      </c>
      <c r="C17" s="22">
        <v>12</v>
      </c>
      <c r="D17" s="77"/>
      <c r="E17" s="77" t="s">
        <v>39</v>
      </c>
      <c r="F17" s="77" t="s">
        <v>40</v>
      </c>
      <c r="G17" s="23" t="s">
        <v>41</v>
      </c>
      <c r="H17" s="21">
        <v>630</v>
      </c>
      <c r="I17" s="24">
        <v>15.6</v>
      </c>
      <c r="J17" s="23">
        <v>354</v>
      </c>
      <c r="K17" s="25">
        <f t="shared" si="0"/>
        <v>5619.0476190476193</v>
      </c>
      <c r="L17" s="26">
        <f t="shared" si="1"/>
        <v>5451.12205801861</v>
      </c>
      <c r="M17" s="27">
        <v>76.17</v>
      </c>
      <c r="N17" s="28">
        <v>11.5</v>
      </c>
      <c r="O17" s="29">
        <v>29.3</v>
      </c>
    </row>
    <row r="18" spans="2:15" ht="20.100000000000001" customHeight="1" x14ac:dyDescent="0.25">
      <c r="B18" s="21">
        <v>13</v>
      </c>
      <c r="C18" s="22">
        <v>13</v>
      </c>
      <c r="D18" s="77"/>
      <c r="E18" s="77"/>
      <c r="F18" s="77"/>
      <c r="G18" s="23" t="s">
        <v>42</v>
      </c>
      <c r="H18" s="21">
        <v>630</v>
      </c>
      <c r="I18" s="24">
        <v>13.5</v>
      </c>
      <c r="J18" s="23">
        <v>346</v>
      </c>
      <c r="K18" s="25">
        <f t="shared" si="0"/>
        <v>5492.063492063493</v>
      </c>
      <c r="L18" s="26">
        <f t="shared" si="1"/>
        <v>5460.4999087757715</v>
      </c>
      <c r="M18" s="27">
        <v>75.44</v>
      </c>
      <c r="N18" s="28">
        <v>11.3</v>
      </c>
      <c r="O18" s="29">
        <v>27.1</v>
      </c>
    </row>
    <row r="19" spans="2:15" ht="20.100000000000001" customHeight="1" x14ac:dyDescent="0.25">
      <c r="B19" s="21">
        <v>14</v>
      </c>
      <c r="C19" s="22">
        <v>14</v>
      </c>
      <c r="D19" s="77"/>
      <c r="E19" s="77"/>
      <c r="F19" s="77"/>
      <c r="G19" s="23" t="s">
        <v>43</v>
      </c>
      <c r="H19" s="21">
        <v>630</v>
      </c>
      <c r="I19" s="24">
        <v>14</v>
      </c>
      <c r="J19" s="23">
        <v>384</v>
      </c>
      <c r="K19" s="25">
        <f t="shared" si="0"/>
        <v>6095.2380952380954</v>
      </c>
      <c r="L19" s="26">
        <f t="shared" si="1"/>
        <v>6025.1778872468531</v>
      </c>
      <c r="M19" s="27">
        <v>74.3</v>
      </c>
      <c r="N19" s="28">
        <v>11.5</v>
      </c>
      <c r="O19" s="29">
        <v>26.1</v>
      </c>
    </row>
    <row r="20" spans="2:15" ht="20.100000000000001" customHeight="1" x14ac:dyDescent="0.25">
      <c r="B20" s="21">
        <v>15</v>
      </c>
      <c r="C20" s="22">
        <v>15</v>
      </c>
      <c r="D20" s="77"/>
      <c r="E20" s="77"/>
      <c r="F20" s="77"/>
      <c r="G20" s="23" t="s">
        <v>44</v>
      </c>
      <c r="H20" s="21">
        <v>630</v>
      </c>
      <c r="I20" s="24">
        <v>12.7</v>
      </c>
      <c r="J20" s="23">
        <v>356</v>
      </c>
      <c r="K20" s="25">
        <f t="shared" si="0"/>
        <v>5650.7936507936511</v>
      </c>
      <c r="L20" s="26">
        <f t="shared" si="1"/>
        <v>5670.2791461412144</v>
      </c>
      <c r="M20" s="27">
        <v>72.44</v>
      </c>
      <c r="N20" s="28">
        <v>11.1</v>
      </c>
      <c r="O20" s="29">
        <v>25.7</v>
      </c>
    </row>
    <row r="21" spans="2:15" ht="20.100000000000001" customHeight="1" x14ac:dyDescent="0.25">
      <c r="B21" s="21">
        <v>16</v>
      </c>
      <c r="C21" s="22">
        <v>16</v>
      </c>
      <c r="D21" s="77"/>
      <c r="E21" s="77"/>
      <c r="F21" s="77"/>
      <c r="G21" s="23" t="s">
        <v>45</v>
      </c>
      <c r="H21" s="21">
        <v>630</v>
      </c>
      <c r="I21" s="24">
        <v>12.6</v>
      </c>
      <c r="J21" s="23">
        <v>318</v>
      </c>
      <c r="K21" s="25">
        <f t="shared" si="0"/>
        <v>5047.6190476190477</v>
      </c>
      <c r="L21" s="26">
        <f t="shared" si="1"/>
        <v>5070.8264915161471</v>
      </c>
      <c r="M21" s="27">
        <v>69.45</v>
      </c>
      <c r="N21" s="28">
        <v>11.7</v>
      </c>
      <c r="O21" s="29">
        <v>26</v>
      </c>
    </row>
    <row r="22" spans="2:15" ht="20.100000000000001" customHeight="1" x14ac:dyDescent="0.25">
      <c r="B22" s="21">
        <v>17</v>
      </c>
      <c r="C22" s="22">
        <v>17</v>
      </c>
      <c r="D22" s="77"/>
      <c r="E22" s="77"/>
      <c r="F22" s="77" t="s">
        <v>46</v>
      </c>
      <c r="G22" s="23" t="s">
        <v>47</v>
      </c>
      <c r="H22" s="21">
        <v>630</v>
      </c>
      <c r="I22" s="24">
        <v>12.9</v>
      </c>
      <c r="J22" s="23">
        <v>276</v>
      </c>
      <c r="K22" s="25">
        <f t="shared" si="0"/>
        <v>4380.9523809523807</v>
      </c>
      <c r="L22" s="26">
        <f t="shared" si="1"/>
        <v>4385.9879584017508</v>
      </c>
      <c r="M22" s="27">
        <v>72.180000000000007</v>
      </c>
      <c r="N22" s="28">
        <v>11.4</v>
      </c>
      <c r="O22" s="29">
        <v>25.4</v>
      </c>
    </row>
    <row r="23" spans="2:15" ht="20.100000000000001" customHeight="1" x14ac:dyDescent="0.25">
      <c r="B23" s="21">
        <v>18</v>
      </c>
      <c r="C23" s="22">
        <v>18</v>
      </c>
      <c r="D23" s="77"/>
      <c r="E23" s="77"/>
      <c r="F23" s="77"/>
      <c r="G23" s="23" t="s">
        <v>48</v>
      </c>
      <c r="H23" s="21">
        <v>630</v>
      </c>
      <c r="I23" s="24">
        <v>13</v>
      </c>
      <c r="J23" s="23">
        <v>336</v>
      </c>
      <c r="K23" s="25">
        <f t="shared" si="0"/>
        <v>5333.333333333333</v>
      </c>
      <c r="L23" s="26">
        <f t="shared" si="1"/>
        <v>5333.333333333333</v>
      </c>
      <c r="M23" s="27">
        <v>71.7</v>
      </c>
      <c r="N23" s="28">
        <v>11.9</v>
      </c>
      <c r="O23" s="29">
        <v>23.5</v>
      </c>
    </row>
    <row r="24" spans="2:15" ht="20.100000000000001" customHeight="1" x14ac:dyDescent="0.25">
      <c r="B24" s="21">
        <v>19</v>
      </c>
      <c r="C24" s="22">
        <v>19</v>
      </c>
      <c r="D24" s="77"/>
      <c r="E24" s="77"/>
      <c r="F24" s="77"/>
      <c r="G24" s="23" t="s">
        <v>49</v>
      </c>
      <c r="H24" s="21">
        <v>630</v>
      </c>
      <c r="I24" s="24">
        <v>12.6</v>
      </c>
      <c r="J24" s="23">
        <v>346</v>
      </c>
      <c r="K24" s="25">
        <f t="shared" si="0"/>
        <v>5492.063492063493</v>
      </c>
      <c r="L24" s="26">
        <f t="shared" si="1"/>
        <v>5517.3143586936703</v>
      </c>
      <c r="M24" s="27">
        <v>71.08</v>
      </c>
      <c r="N24" s="28">
        <v>10.4</v>
      </c>
      <c r="O24" s="29">
        <v>22.6</v>
      </c>
    </row>
    <row r="25" spans="2:15" ht="20.100000000000001" customHeight="1" x14ac:dyDescent="0.25">
      <c r="B25" s="21">
        <v>20</v>
      </c>
      <c r="C25" s="22">
        <v>20</v>
      </c>
      <c r="D25" s="77"/>
      <c r="E25" s="77"/>
      <c r="F25" s="77"/>
      <c r="G25" s="23" t="s">
        <v>50</v>
      </c>
      <c r="H25" s="21">
        <v>630</v>
      </c>
      <c r="I25" s="24">
        <v>12.7</v>
      </c>
      <c r="J25" s="23">
        <v>334</v>
      </c>
      <c r="K25" s="25">
        <f t="shared" si="0"/>
        <v>5301.5873015873012</v>
      </c>
      <c r="L25" s="26">
        <f t="shared" si="1"/>
        <v>5319.8686371100157</v>
      </c>
      <c r="M25" s="27">
        <v>70.930000000000007</v>
      </c>
      <c r="N25" s="28">
        <v>11.3</v>
      </c>
      <c r="O25" s="29">
        <v>22.8</v>
      </c>
    </row>
    <row r="26" spans="2:15" ht="20.100000000000001" customHeight="1" x14ac:dyDescent="0.25">
      <c r="B26" s="21">
        <v>21</v>
      </c>
      <c r="C26" s="22">
        <v>21</v>
      </c>
      <c r="D26" s="77"/>
      <c r="E26" s="77"/>
      <c r="F26" s="77"/>
      <c r="G26" s="23" t="s">
        <v>51</v>
      </c>
      <c r="H26" s="21">
        <v>630</v>
      </c>
      <c r="I26" s="24">
        <v>14.8</v>
      </c>
      <c r="J26" s="23">
        <v>240</v>
      </c>
      <c r="K26" s="25">
        <f t="shared" si="0"/>
        <v>3809.5238095238092</v>
      </c>
      <c r="L26" s="26">
        <f t="shared" si="1"/>
        <v>3730.7060755336615</v>
      </c>
      <c r="M26" s="27">
        <v>70.33</v>
      </c>
      <c r="N26" s="28">
        <v>10.9</v>
      </c>
      <c r="O26" s="29">
        <v>24.9</v>
      </c>
    </row>
    <row r="27" spans="2:15" ht="20.100000000000001" customHeight="1" x14ac:dyDescent="0.25">
      <c r="B27" s="21">
        <v>22</v>
      </c>
      <c r="C27" s="22">
        <v>22</v>
      </c>
      <c r="D27" s="77"/>
      <c r="E27" s="77"/>
      <c r="F27" s="22" t="s">
        <v>29</v>
      </c>
      <c r="G27" s="23" t="s">
        <v>52</v>
      </c>
      <c r="H27" s="21">
        <v>630</v>
      </c>
      <c r="I27" s="24">
        <v>13.2</v>
      </c>
      <c r="J27" s="23">
        <v>340</v>
      </c>
      <c r="K27" s="25">
        <f t="shared" si="0"/>
        <v>5396.8253968253966</v>
      </c>
      <c r="L27" s="26">
        <f t="shared" si="1"/>
        <v>5384.4189016602804</v>
      </c>
      <c r="M27" s="27">
        <v>73.31</v>
      </c>
      <c r="N27" s="28">
        <v>11</v>
      </c>
      <c r="O27" s="29">
        <v>23.2</v>
      </c>
    </row>
    <row r="28" spans="2:15" ht="20.100000000000001" customHeight="1" x14ac:dyDescent="0.25">
      <c r="B28" s="21">
        <v>23</v>
      </c>
      <c r="C28" s="22">
        <v>23</v>
      </c>
      <c r="D28" s="77"/>
      <c r="E28" s="77" t="s">
        <v>53</v>
      </c>
      <c r="F28" s="77" t="s">
        <v>24</v>
      </c>
      <c r="G28" s="23" t="s">
        <v>54</v>
      </c>
      <c r="H28" s="21">
        <v>492</v>
      </c>
      <c r="I28" s="24">
        <v>13</v>
      </c>
      <c r="J28" s="23">
        <v>288</v>
      </c>
      <c r="K28" s="25">
        <f t="shared" si="0"/>
        <v>5853.6585365853653</v>
      </c>
      <c r="L28" s="26">
        <f t="shared" si="1"/>
        <v>5853.6585365853653</v>
      </c>
      <c r="M28" s="27">
        <v>74.709999999999994</v>
      </c>
      <c r="N28" s="28">
        <v>10.4</v>
      </c>
      <c r="O28" s="29">
        <v>23</v>
      </c>
    </row>
    <row r="29" spans="2:15" ht="20.100000000000001" customHeight="1" x14ac:dyDescent="0.25">
      <c r="B29" s="21">
        <v>24</v>
      </c>
      <c r="C29" s="22">
        <v>24</v>
      </c>
      <c r="D29" s="77"/>
      <c r="E29" s="77"/>
      <c r="F29" s="77"/>
      <c r="G29" s="23" t="s">
        <v>55</v>
      </c>
      <c r="H29" s="21">
        <v>492</v>
      </c>
      <c r="I29" s="24">
        <v>12.2</v>
      </c>
      <c r="J29" s="23">
        <v>280</v>
      </c>
      <c r="K29" s="25">
        <f t="shared" si="0"/>
        <v>5691.0569105691056</v>
      </c>
      <c r="L29" s="26">
        <f t="shared" si="1"/>
        <v>5743.3884683674423</v>
      </c>
      <c r="M29" s="27">
        <v>70.83</v>
      </c>
      <c r="N29" s="28">
        <v>10.1</v>
      </c>
      <c r="O29" s="29">
        <v>20.399999999999999</v>
      </c>
    </row>
    <row r="30" spans="2:15" ht="20.100000000000001" customHeight="1" x14ac:dyDescent="0.25">
      <c r="B30" s="21">
        <v>25</v>
      </c>
      <c r="C30" s="22">
        <v>25</v>
      </c>
      <c r="D30" s="77"/>
      <c r="E30" s="77"/>
      <c r="F30" s="77"/>
      <c r="G30" s="23" t="s">
        <v>56</v>
      </c>
      <c r="H30" s="21">
        <v>492</v>
      </c>
      <c r="I30" s="24">
        <v>13.3</v>
      </c>
      <c r="J30" s="23">
        <v>252</v>
      </c>
      <c r="K30" s="25">
        <f t="shared" si="0"/>
        <v>5121.9512195121952</v>
      </c>
      <c r="L30" s="26">
        <f t="shared" si="1"/>
        <v>5104.2893187552563</v>
      </c>
      <c r="M30" s="27">
        <v>78.849999999999994</v>
      </c>
      <c r="N30" s="28">
        <v>10.8</v>
      </c>
      <c r="O30" s="29">
        <v>26.3</v>
      </c>
    </row>
    <row r="31" spans="2:15" ht="20.100000000000001" customHeight="1" x14ac:dyDescent="0.25">
      <c r="B31" s="21">
        <v>26</v>
      </c>
      <c r="C31" s="22">
        <v>26</v>
      </c>
      <c r="D31" s="77"/>
      <c r="E31" s="77" t="s">
        <v>57</v>
      </c>
      <c r="F31" s="77" t="s">
        <v>58</v>
      </c>
      <c r="G31" s="23" t="s">
        <v>59</v>
      </c>
      <c r="H31" s="21">
        <v>492</v>
      </c>
      <c r="I31" s="24">
        <v>12.6</v>
      </c>
      <c r="J31" s="23">
        <v>254</v>
      </c>
      <c r="K31" s="25">
        <f t="shared" si="0"/>
        <v>5162.6016260162596</v>
      </c>
      <c r="L31" s="26">
        <f t="shared" si="1"/>
        <v>5186.3377254462202</v>
      </c>
      <c r="M31" s="27">
        <v>75.42</v>
      </c>
      <c r="N31" s="28">
        <v>11.2</v>
      </c>
      <c r="O31" s="29">
        <v>24.3</v>
      </c>
    </row>
    <row r="32" spans="2:15" ht="20.100000000000001" customHeight="1" thickBot="1" x14ac:dyDescent="0.3">
      <c r="B32" s="30">
        <v>27</v>
      </c>
      <c r="C32" s="31">
        <v>27</v>
      </c>
      <c r="D32" s="78"/>
      <c r="E32" s="78"/>
      <c r="F32" s="78"/>
      <c r="G32" s="32" t="s">
        <v>60</v>
      </c>
      <c r="H32" s="30">
        <v>492</v>
      </c>
      <c r="I32" s="33">
        <v>13</v>
      </c>
      <c r="J32" s="32">
        <v>202</v>
      </c>
      <c r="K32" s="34">
        <f t="shared" si="0"/>
        <v>4105.6910569105694</v>
      </c>
      <c r="L32" s="35">
        <f t="shared" si="1"/>
        <v>4105.6910569105694</v>
      </c>
      <c r="M32" s="36">
        <v>77.37</v>
      </c>
      <c r="N32" s="37">
        <v>10.4</v>
      </c>
      <c r="O32" s="38">
        <v>22.3</v>
      </c>
    </row>
    <row r="33" spans="2:15" ht="20.100000000000001" customHeight="1" thickBot="1" x14ac:dyDescent="0.3">
      <c r="B33" s="79" t="s">
        <v>61</v>
      </c>
      <c r="C33" s="80"/>
      <c r="D33" s="80"/>
      <c r="E33" s="80"/>
      <c r="F33" s="80"/>
      <c r="G33" s="81"/>
      <c r="H33" s="39">
        <f>AVERAGE(H6:H32)</f>
        <v>602.66666666666663</v>
      </c>
      <c r="I33" s="40">
        <f t="shared" ref="I33:L33" si="2">AVERAGE(I6:I32)</f>
        <v>13.418518518518519</v>
      </c>
      <c r="J33" s="41">
        <f t="shared" si="2"/>
        <v>334.96296296296299</v>
      </c>
      <c r="K33" s="42">
        <f t="shared" si="2"/>
        <v>5542.4070533728855</v>
      </c>
      <c r="L33" s="43">
        <f t="shared" si="2"/>
        <v>5516.1043131606311</v>
      </c>
      <c r="M33" s="44">
        <f>AVERAGE(M6:M32)</f>
        <v>72.262962962962959</v>
      </c>
      <c r="N33" s="40">
        <f t="shared" ref="N33:O33" si="3">AVERAGE(N6:N32)</f>
        <v>10.781481481481482</v>
      </c>
      <c r="O33" s="45">
        <f t="shared" si="3"/>
        <v>23.466666666666665</v>
      </c>
    </row>
    <row r="34" spans="2:15" ht="20.100000000000001" customHeight="1" x14ac:dyDescent="0.25">
      <c r="B34" s="13">
        <v>28</v>
      </c>
      <c r="C34" s="46">
        <v>1</v>
      </c>
      <c r="D34" s="95" t="s">
        <v>62</v>
      </c>
      <c r="E34" s="46" t="s">
        <v>28</v>
      </c>
      <c r="F34" s="46" t="s">
        <v>11</v>
      </c>
      <c r="G34" s="15" t="s">
        <v>63</v>
      </c>
      <c r="H34" s="13">
        <v>420</v>
      </c>
      <c r="I34" s="14">
        <v>13.2</v>
      </c>
      <c r="J34" s="15">
        <v>170</v>
      </c>
      <c r="K34" s="16">
        <f t="shared" si="0"/>
        <v>4047.6190476190477</v>
      </c>
      <c r="L34" s="17">
        <f t="shared" si="1"/>
        <v>4038.3141762452105</v>
      </c>
      <c r="M34" s="86"/>
      <c r="N34" s="87"/>
      <c r="O34" s="88"/>
    </row>
    <row r="35" spans="2:15" ht="20.100000000000001" customHeight="1" x14ac:dyDescent="0.25">
      <c r="B35" s="21">
        <v>29</v>
      </c>
      <c r="C35" s="22">
        <v>2</v>
      </c>
      <c r="D35" s="77"/>
      <c r="E35" s="77" t="s">
        <v>33</v>
      </c>
      <c r="F35" s="77" t="s">
        <v>37</v>
      </c>
      <c r="G35" s="23" t="s">
        <v>64</v>
      </c>
      <c r="H35" s="21">
        <v>420</v>
      </c>
      <c r="I35" s="24">
        <v>13</v>
      </c>
      <c r="J35" s="23">
        <v>194</v>
      </c>
      <c r="K35" s="25">
        <f t="shared" si="0"/>
        <v>4619.0476190476193</v>
      </c>
      <c r="L35" s="26">
        <f t="shared" si="1"/>
        <v>4619.0476190476193</v>
      </c>
      <c r="M35" s="89"/>
      <c r="N35" s="90"/>
      <c r="O35" s="91"/>
    </row>
    <row r="36" spans="2:15" ht="20.100000000000001" customHeight="1" thickBot="1" x14ac:dyDescent="0.3">
      <c r="B36" s="30">
        <v>30</v>
      </c>
      <c r="C36" s="31">
        <v>3</v>
      </c>
      <c r="D36" s="78"/>
      <c r="E36" s="78"/>
      <c r="F36" s="78"/>
      <c r="G36" s="32" t="s">
        <v>65</v>
      </c>
      <c r="H36" s="30">
        <v>420</v>
      </c>
      <c r="I36" s="33">
        <v>13.3</v>
      </c>
      <c r="J36" s="32">
        <v>182</v>
      </c>
      <c r="K36" s="34">
        <f t="shared" si="0"/>
        <v>4333.333333333333</v>
      </c>
      <c r="L36" s="35">
        <f t="shared" si="1"/>
        <v>4318.3908045977005</v>
      </c>
      <c r="M36" s="92"/>
      <c r="N36" s="93"/>
      <c r="O36" s="94"/>
    </row>
    <row r="37" spans="2:15" ht="20.100000000000001" customHeight="1" thickBot="1" x14ac:dyDescent="0.3">
      <c r="B37" s="79" t="s">
        <v>66</v>
      </c>
      <c r="C37" s="80"/>
      <c r="D37" s="80"/>
      <c r="E37" s="80"/>
      <c r="F37" s="80"/>
      <c r="G37" s="81"/>
      <c r="H37" s="47">
        <f>AVERAGE(H34:H36)</f>
        <v>420</v>
      </c>
      <c r="I37" s="40">
        <f t="shared" ref="I37:L37" si="4">AVERAGE(I34:I36)</f>
        <v>13.166666666666666</v>
      </c>
      <c r="J37" s="48">
        <f t="shared" si="4"/>
        <v>182</v>
      </c>
      <c r="K37" s="42">
        <f t="shared" si="4"/>
        <v>4333.333333333333</v>
      </c>
      <c r="L37" s="43">
        <f t="shared" si="4"/>
        <v>4325.2508666301765</v>
      </c>
      <c r="M37" s="83"/>
      <c r="N37" s="84"/>
      <c r="O37" s="85"/>
    </row>
    <row r="38" spans="2:15" ht="20.100000000000001" customHeight="1" x14ac:dyDescent="0.25">
      <c r="B38" s="13">
        <v>31</v>
      </c>
      <c r="C38" s="46">
        <v>1</v>
      </c>
      <c r="D38" s="95" t="s">
        <v>67</v>
      </c>
      <c r="E38" s="95" t="s">
        <v>68</v>
      </c>
      <c r="F38" s="95" t="s">
        <v>68</v>
      </c>
      <c r="G38" s="15" t="s">
        <v>69</v>
      </c>
      <c r="H38" s="13"/>
      <c r="I38" s="14"/>
      <c r="J38" s="15"/>
      <c r="K38" s="16"/>
      <c r="L38" s="17"/>
      <c r="M38" s="86"/>
      <c r="N38" s="87"/>
      <c r="O38" s="88"/>
    </row>
    <row r="39" spans="2:15" ht="20.100000000000001" customHeight="1" x14ac:dyDescent="0.25">
      <c r="B39" s="21">
        <v>32</v>
      </c>
      <c r="C39" s="22">
        <v>2</v>
      </c>
      <c r="D39" s="77"/>
      <c r="E39" s="77"/>
      <c r="F39" s="77"/>
      <c r="G39" s="23" t="s">
        <v>70</v>
      </c>
      <c r="H39" s="21"/>
      <c r="I39" s="24"/>
      <c r="J39" s="23"/>
      <c r="K39" s="25"/>
      <c r="L39" s="26"/>
      <c r="M39" s="89"/>
      <c r="N39" s="90"/>
      <c r="O39" s="91"/>
    </row>
    <row r="40" spans="2:15" ht="20.100000000000001" customHeight="1" x14ac:dyDescent="0.25">
      <c r="B40" s="21">
        <v>33</v>
      </c>
      <c r="C40" s="22">
        <v>3</v>
      </c>
      <c r="D40" s="77"/>
      <c r="E40" s="22" t="s">
        <v>20</v>
      </c>
      <c r="F40" s="22" t="s">
        <v>21</v>
      </c>
      <c r="G40" s="23" t="s">
        <v>71</v>
      </c>
      <c r="H40" s="21"/>
      <c r="I40" s="24"/>
      <c r="J40" s="23"/>
      <c r="K40" s="25"/>
      <c r="L40" s="26"/>
      <c r="M40" s="89"/>
      <c r="N40" s="90"/>
      <c r="O40" s="91"/>
    </row>
    <row r="41" spans="2:15" ht="20.100000000000001" customHeight="1" x14ac:dyDescent="0.25">
      <c r="B41" s="21">
        <v>34</v>
      </c>
      <c r="C41" s="22">
        <v>4</v>
      </c>
      <c r="D41" s="77"/>
      <c r="E41" s="22" t="s">
        <v>28</v>
      </c>
      <c r="F41" s="22" t="s">
        <v>11</v>
      </c>
      <c r="G41" s="23" t="s">
        <v>72</v>
      </c>
      <c r="H41" s="21">
        <v>642</v>
      </c>
      <c r="I41" s="24">
        <v>13</v>
      </c>
      <c r="J41" s="23">
        <v>220</v>
      </c>
      <c r="K41" s="25">
        <f t="shared" si="0"/>
        <v>3426.7912772585669</v>
      </c>
      <c r="L41" s="26">
        <f t="shared" si="1"/>
        <v>3426.7912772585669</v>
      </c>
      <c r="M41" s="89"/>
      <c r="N41" s="90"/>
      <c r="O41" s="91"/>
    </row>
    <row r="42" spans="2:15" ht="20.100000000000001" customHeight="1" x14ac:dyDescent="0.25">
      <c r="B42" s="21">
        <v>35</v>
      </c>
      <c r="C42" s="22">
        <v>5</v>
      </c>
      <c r="D42" s="77"/>
      <c r="E42" s="22" t="s">
        <v>17</v>
      </c>
      <c r="F42" s="22" t="s">
        <v>17</v>
      </c>
      <c r="G42" s="23" t="s">
        <v>73</v>
      </c>
      <c r="H42" s="21">
        <v>642</v>
      </c>
      <c r="I42" s="24">
        <v>13.7</v>
      </c>
      <c r="J42" s="23">
        <v>240</v>
      </c>
      <c r="K42" s="25">
        <f t="shared" si="0"/>
        <v>3738.3177570093458</v>
      </c>
      <c r="L42" s="26">
        <f t="shared" si="1"/>
        <v>3708.2393382747878</v>
      </c>
      <c r="M42" s="89"/>
      <c r="N42" s="90"/>
      <c r="O42" s="91"/>
    </row>
    <row r="43" spans="2:15" ht="20.100000000000001" customHeight="1" x14ac:dyDescent="0.25">
      <c r="B43" s="21">
        <v>36</v>
      </c>
      <c r="C43" s="22">
        <v>6</v>
      </c>
      <c r="D43" s="77"/>
      <c r="E43" s="77" t="s">
        <v>39</v>
      </c>
      <c r="F43" s="77" t="s">
        <v>40</v>
      </c>
      <c r="G43" s="23" t="s">
        <v>74</v>
      </c>
      <c r="H43" s="21">
        <v>642</v>
      </c>
      <c r="I43" s="24">
        <v>13</v>
      </c>
      <c r="J43" s="23">
        <v>220</v>
      </c>
      <c r="K43" s="25">
        <f t="shared" si="0"/>
        <v>3426.7912772585669</v>
      </c>
      <c r="L43" s="26">
        <f t="shared" si="1"/>
        <v>3426.7912772585669</v>
      </c>
      <c r="M43" s="89"/>
      <c r="N43" s="90"/>
      <c r="O43" s="91"/>
    </row>
    <row r="44" spans="2:15" ht="20.100000000000001" customHeight="1" x14ac:dyDescent="0.25">
      <c r="B44" s="21">
        <v>37</v>
      </c>
      <c r="C44" s="22">
        <v>7</v>
      </c>
      <c r="D44" s="77"/>
      <c r="E44" s="77"/>
      <c r="F44" s="77"/>
      <c r="G44" s="23" t="s">
        <v>75</v>
      </c>
      <c r="H44" s="21"/>
      <c r="I44" s="24"/>
      <c r="J44" s="23"/>
      <c r="K44" s="25"/>
      <c r="L44" s="26"/>
      <c r="M44" s="89"/>
      <c r="N44" s="90"/>
      <c r="O44" s="91"/>
    </row>
    <row r="45" spans="2:15" ht="20.100000000000001" customHeight="1" thickBot="1" x14ac:dyDescent="0.3">
      <c r="B45" s="30">
        <v>38</v>
      </c>
      <c r="C45" s="31">
        <v>8</v>
      </c>
      <c r="D45" s="78"/>
      <c r="E45" s="78"/>
      <c r="F45" s="78"/>
      <c r="G45" s="32" t="s">
        <v>76</v>
      </c>
      <c r="H45" s="30"/>
      <c r="I45" s="33"/>
      <c r="J45" s="32"/>
      <c r="K45" s="34"/>
      <c r="L45" s="35"/>
      <c r="M45" s="92"/>
      <c r="N45" s="93"/>
      <c r="O45" s="94"/>
    </row>
    <row r="46" spans="2:15" ht="20.100000000000001" customHeight="1" thickBot="1" x14ac:dyDescent="0.3">
      <c r="B46" s="79" t="s">
        <v>77</v>
      </c>
      <c r="C46" s="80"/>
      <c r="D46" s="80"/>
      <c r="E46" s="80"/>
      <c r="F46" s="80"/>
      <c r="G46" s="81"/>
      <c r="H46" s="49">
        <f>AVERAGE(H38:H45)</f>
        <v>642</v>
      </c>
      <c r="I46" s="40">
        <f t="shared" ref="I46:L46" si="5">AVERAGE(I38:I45)</f>
        <v>13.233333333333334</v>
      </c>
      <c r="J46" s="41">
        <f t="shared" si="5"/>
        <v>226.66666666666666</v>
      </c>
      <c r="K46" s="42">
        <f t="shared" si="5"/>
        <v>3530.6334371754929</v>
      </c>
      <c r="L46" s="43">
        <f t="shared" si="5"/>
        <v>3520.6072975973075</v>
      </c>
      <c r="M46" s="83"/>
      <c r="N46" s="84"/>
      <c r="O46" s="85"/>
    </row>
    <row r="48" spans="2:15" x14ac:dyDescent="0.25">
      <c r="B48" s="60" t="s">
        <v>78</v>
      </c>
      <c r="C48" s="60"/>
      <c r="D48" s="60"/>
      <c r="E48" s="50" t="s">
        <v>79</v>
      </c>
      <c r="F48" s="51"/>
      <c r="G48" s="51"/>
      <c r="H48" s="51"/>
      <c r="I48" s="51"/>
      <c r="J48" s="51"/>
      <c r="K48" s="51"/>
      <c r="L48" s="51"/>
    </row>
    <row r="49" spans="2:12" x14ac:dyDescent="0.25">
      <c r="B49" s="61" t="s">
        <v>80</v>
      </c>
      <c r="C49" s="61"/>
      <c r="D49" s="61"/>
      <c r="E49" s="50" t="s">
        <v>92</v>
      </c>
      <c r="F49" s="51"/>
      <c r="G49" s="51"/>
      <c r="H49" s="51"/>
      <c r="I49" s="51"/>
      <c r="J49" s="51"/>
      <c r="K49" s="51"/>
      <c r="L49" s="51"/>
    </row>
    <row r="50" spans="2:12" x14ac:dyDescent="0.25">
      <c r="B50" s="62" t="s">
        <v>81</v>
      </c>
      <c r="C50" s="62"/>
      <c r="D50" s="62"/>
      <c r="E50" s="53" t="s">
        <v>93</v>
      </c>
      <c r="F50" s="59" t="s">
        <v>82</v>
      </c>
      <c r="G50" s="59"/>
      <c r="H50" s="59" t="s">
        <v>94</v>
      </c>
      <c r="I50" s="59"/>
      <c r="J50" s="59"/>
      <c r="K50" s="56" t="s">
        <v>95</v>
      </c>
      <c r="L50" s="56"/>
    </row>
    <row r="51" spans="2:12" x14ac:dyDescent="0.25">
      <c r="B51" s="96"/>
      <c r="C51" s="96"/>
      <c r="D51" s="96"/>
      <c r="E51" s="50" t="s">
        <v>99</v>
      </c>
      <c r="F51" s="59" t="s">
        <v>96</v>
      </c>
      <c r="G51" s="59"/>
      <c r="H51" s="54" t="s">
        <v>83</v>
      </c>
      <c r="I51" s="54"/>
      <c r="J51" s="54"/>
      <c r="K51" s="55" t="s">
        <v>98</v>
      </c>
      <c r="L51" s="55"/>
    </row>
    <row r="52" spans="2:12" x14ac:dyDescent="0.25">
      <c r="B52" s="60"/>
      <c r="C52" s="60"/>
      <c r="D52" s="60"/>
      <c r="E52" s="52" t="s">
        <v>100</v>
      </c>
      <c r="F52" s="54" t="s">
        <v>97</v>
      </c>
      <c r="G52" s="54"/>
      <c r="H52" s="54" t="s">
        <v>83</v>
      </c>
      <c r="I52" s="54"/>
      <c r="J52" s="54"/>
      <c r="K52" s="55" t="s">
        <v>84</v>
      </c>
      <c r="L52" s="55"/>
    </row>
    <row r="53" spans="2:12" x14ac:dyDescent="0.25">
      <c r="B53" s="62" t="s">
        <v>85</v>
      </c>
      <c r="C53" s="62"/>
      <c r="D53" s="62"/>
      <c r="E53" s="57" t="s">
        <v>101</v>
      </c>
      <c r="F53" s="57" t="s">
        <v>102</v>
      </c>
      <c r="G53" s="57"/>
      <c r="H53" s="54" t="s">
        <v>87</v>
      </c>
      <c r="I53" s="54"/>
      <c r="J53" s="54"/>
      <c r="K53" s="55" t="s">
        <v>88</v>
      </c>
      <c r="L53" s="55"/>
    </row>
    <row r="54" spans="2:12" x14ac:dyDescent="0.25">
      <c r="B54" s="96"/>
      <c r="C54" s="96"/>
      <c r="D54" s="96"/>
      <c r="E54" s="59"/>
      <c r="F54" s="59"/>
      <c r="G54" s="59"/>
      <c r="H54" s="54" t="s">
        <v>103</v>
      </c>
      <c r="I54" s="54"/>
      <c r="J54" s="54"/>
      <c r="K54" s="55" t="s">
        <v>104</v>
      </c>
      <c r="L54" s="55"/>
    </row>
    <row r="55" spans="2:12" x14ac:dyDescent="0.25">
      <c r="B55" s="96"/>
      <c r="C55" s="96"/>
      <c r="D55" s="96"/>
      <c r="E55" s="57" t="s">
        <v>105</v>
      </c>
      <c r="F55" s="57" t="s">
        <v>106</v>
      </c>
      <c r="G55" s="57"/>
      <c r="H55" s="54" t="s">
        <v>107</v>
      </c>
      <c r="I55" s="54"/>
      <c r="J55" s="54"/>
      <c r="K55" s="55" t="s">
        <v>110</v>
      </c>
      <c r="L55" s="55"/>
    </row>
    <row r="56" spans="2:12" x14ac:dyDescent="0.25">
      <c r="B56" s="96"/>
      <c r="C56" s="96"/>
      <c r="D56" s="96"/>
      <c r="E56" s="58"/>
      <c r="F56" s="58"/>
      <c r="G56" s="58"/>
      <c r="H56" s="54" t="s">
        <v>108</v>
      </c>
      <c r="I56" s="54"/>
      <c r="J56" s="54"/>
      <c r="K56" s="55" t="s">
        <v>86</v>
      </c>
      <c r="L56" s="55"/>
    </row>
    <row r="57" spans="2:12" x14ac:dyDescent="0.25">
      <c r="B57" s="96"/>
      <c r="C57" s="96"/>
      <c r="D57" s="96"/>
      <c r="E57" s="59"/>
      <c r="F57" s="59"/>
      <c r="G57" s="59"/>
      <c r="H57" s="54" t="s">
        <v>109</v>
      </c>
      <c r="I57" s="54"/>
      <c r="J57" s="54"/>
      <c r="K57" s="55" t="s">
        <v>86</v>
      </c>
      <c r="L57" s="55"/>
    </row>
    <row r="58" spans="2:12" x14ac:dyDescent="0.25">
      <c r="B58" s="60"/>
      <c r="C58" s="60"/>
      <c r="D58" s="60"/>
      <c r="E58" s="97" t="s">
        <v>111</v>
      </c>
      <c r="F58" s="98" t="s">
        <v>112</v>
      </c>
      <c r="G58" s="98"/>
      <c r="H58" s="54" t="s">
        <v>89</v>
      </c>
      <c r="I58" s="54"/>
      <c r="J58" s="54"/>
      <c r="K58" s="55" t="s">
        <v>90</v>
      </c>
      <c r="L58" s="55"/>
    </row>
    <row r="59" spans="2:12" x14ac:dyDescent="0.25">
      <c r="B59" s="62" t="s">
        <v>91</v>
      </c>
      <c r="C59" s="62"/>
      <c r="D59" s="62"/>
      <c r="E59" s="55" t="s">
        <v>113</v>
      </c>
      <c r="F59" s="56"/>
    </row>
    <row r="60" spans="2:12" x14ac:dyDescent="0.25">
      <c r="B60" s="60"/>
      <c r="C60" s="60"/>
      <c r="D60" s="60"/>
      <c r="E60" s="55" t="s">
        <v>114</v>
      </c>
      <c r="F60" s="55"/>
    </row>
  </sheetData>
  <mergeCells count="71">
    <mergeCell ref="E55:E57"/>
    <mergeCell ref="F55:G57"/>
    <mergeCell ref="H57:J57"/>
    <mergeCell ref="K57:L57"/>
    <mergeCell ref="B53:D58"/>
    <mergeCell ref="K58:L58"/>
    <mergeCell ref="H58:J58"/>
    <mergeCell ref="F58:G58"/>
    <mergeCell ref="K52:L52"/>
    <mergeCell ref="H52:J52"/>
    <mergeCell ref="F52:G52"/>
    <mergeCell ref="E53:E54"/>
    <mergeCell ref="F53:G54"/>
    <mergeCell ref="F43:F45"/>
    <mergeCell ref="B46:G46"/>
    <mergeCell ref="M46:O46"/>
    <mergeCell ref="M34:O36"/>
    <mergeCell ref="E35:E36"/>
    <mergeCell ref="F35:F36"/>
    <mergeCell ref="B37:G37"/>
    <mergeCell ref="M37:O37"/>
    <mergeCell ref="D38:D45"/>
    <mergeCell ref="E38:E39"/>
    <mergeCell ref="F38:F39"/>
    <mergeCell ref="M38:O45"/>
    <mergeCell ref="E43:E45"/>
    <mergeCell ref="D34:D36"/>
    <mergeCell ref="E28:E30"/>
    <mergeCell ref="F28:F30"/>
    <mergeCell ref="E31:E32"/>
    <mergeCell ref="F31:F32"/>
    <mergeCell ref="B33:G33"/>
    <mergeCell ref="D6:D32"/>
    <mergeCell ref="E6:E7"/>
    <mergeCell ref="F6:F7"/>
    <mergeCell ref="E9:E11"/>
    <mergeCell ref="F9:F11"/>
    <mergeCell ref="E12:E13"/>
    <mergeCell ref="E14:E16"/>
    <mergeCell ref="E17:E27"/>
    <mergeCell ref="F17:F21"/>
    <mergeCell ref="F22:F26"/>
    <mergeCell ref="B2:O2"/>
    <mergeCell ref="B4:C5"/>
    <mergeCell ref="D4:D5"/>
    <mergeCell ref="E4:E5"/>
    <mergeCell ref="F4:F5"/>
    <mergeCell ref="G4:G5"/>
    <mergeCell ref="H4:J4"/>
    <mergeCell ref="K4:L4"/>
    <mergeCell ref="M4:O4"/>
    <mergeCell ref="B48:D48"/>
    <mergeCell ref="B49:D49"/>
    <mergeCell ref="F50:G50"/>
    <mergeCell ref="B50:D52"/>
    <mergeCell ref="H50:J50"/>
    <mergeCell ref="K50:L50"/>
    <mergeCell ref="F51:G51"/>
    <mergeCell ref="H51:J51"/>
    <mergeCell ref="K51:L51"/>
    <mergeCell ref="K53:L53"/>
    <mergeCell ref="H55:J55"/>
    <mergeCell ref="K55:L55"/>
    <mergeCell ref="H56:J56"/>
    <mergeCell ref="K56:L56"/>
    <mergeCell ref="B59:D60"/>
    <mergeCell ref="E59:F59"/>
    <mergeCell ref="E60:F60"/>
    <mergeCell ref="H54:J54"/>
    <mergeCell ref="K54:L54"/>
    <mergeCell ref="H53:J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2023-09-11T10:51:23Z</dcterms:modified>
</cp:coreProperties>
</file>