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39" i="1" l="1"/>
  <c r="L39" i="1" s="1"/>
  <c r="O38" i="1"/>
  <c r="N38" i="1"/>
  <c r="M38" i="1"/>
  <c r="J38" i="1"/>
  <c r="I38" i="1"/>
  <c r="H38" i="1"/>
  <c r="K37" i="1"/>
  <c r="L37" i="1" s="1"/>
  <c r="K36" i="1"/>
  <c r="L36" i="1" s="1"/>
  <c r="K35" i="1"/>
  <c r="O34" i="1"/>
  <c r="N34" i="1"/>
  <c r="M34" i="1"/>
  <c r="J34" i="1"/>
  <c r="I34" i="1"/>
  <c r="H34" i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38" i="1" l="1"/>
  <c r="L34" i="1"/>
  <c r="K34" i="1"/>
  <c r="L35" i="1"/>
  <c r="L38" i="1" s="1"/>
</calcChain>
</file>

<file path=xl/sharedStrings.xml><?xml version="1.0" encoding="utf-8"?>
<sst xmlns="http://schemas.openxmlformats.org/spreadsheetml/2006/main" count="128" uniqueCount="110">
  <si>
    <t>MO strnih žita - Kladari, Đuro Cvijić 2022/23</t>
  </si>
  <si>
    <t>red. br</t>
  </si>
  <si>
    <t>vrsta</t>
  </si>
  <si>
    <t>distributer</t>
  </si>
  <si>
    <t>sjemenska kuća</t>
  </si>
  <si>
    <t>sorta/hibrid</t>
  </si>
  <si>
    <t>žetva/vaganje</t>
  </si>
  <si>
    <t>prinos</t>
  </si>
  <si>
    <t>hemijska analiza</t>
  </si>
  <si>
    <r>
      <t>P m</t>
    </r>
    <r>
      <rPr>
        <b/>
        <sz val="12"/>
        <color theme="1"/>
        <rFont val="Calibri"/>
        <family val="2"/>
      </rPr>
      <t>²</t>
    </r>
  </si>
  <si>
    <t>vlaga %</t>
  </si>
  <si>
    <t>kg</t>
  </si>
  <si>
    <t>sirovo</t>
  </si>
  <si>
    <t>HT</t>
  </si>
  <si>
    <t>proteini</t>
  </si>
  <si>
    <t>gluten</t>
  </si>
  <si>
    <t>pšenica</t>
  </si>
  <si>
    <t>syngenta</t>
  </si>
  <si>
    <t>falado</t>
  </si>
  <si>
    <t>gabrio</t>
  </si>
  <si>
    <t>bc</t>
  </si>
  <si>
    <t>anica</t>
  </si>
  <si>
    <t>opsesija</t>
  </si>
  <si>
    <t>ljepotica</t>
  </si>
  <si>
    <t>rapić</t>
  </si>
  <si>
    <t>zp</t>
  </si>
  <si>
    <t>aurelia</t>
  </si>
  <si>
    <t>božić</t>
  </si>
  <si>
    <t>rwa</t>
  </si>
  <si>
    <t>solenzara</t>
  </si>
  <si>
    <t>obiwan</t>
  </si>
  <si>
    <t>novoprom</t>
  </si>
  <si>
    <t>lg</t>
  </si>
  <si>
    <t>arnova</t>
  </si>
  <si>
    <t>caussade semences</t>
  </si>
  <si>
    <t>somtuoso</t>
  </si>
  <si>
    <t>agromarket</t>
  </si>
  <si>
    <t>asterion</t>
  </si>
  <si>
    <t>secobra recherches</t>
  </si>
  <si>
    <t>monviso</t>
  </si>
  <si>
    <t>lemaire deffontaines</t>
  </si>
  <si>
    <t>comilfo</t>
  </si>
  <si>
    <t>golić</t>
  </si>
  <si>
    <t>os</t>
  </si>
  <si>
    <t>kraljica</t>
  </si>
  <si>
    <t>brko</t>
  </si>
  <si>
    <t>barba</t>
  </si>
  <si>
    <t>indira</t>
  </si>
  <si>
    <t>garavuša</t>
  </si>
  <si>
    <t>ns</t>
  </si>
  <si>
    <t>simonida</t>
  </si>
  <si>
    <t>ilina</t>
  </si>
  <si>
    <t>igra</t>
  </si>
  <si>
    <t>obala</t>
  </si>
  <si>
    <t>zvezdana</t>
  </si>
  <si>
    <t>absalon</t>
  </si>
  <si>
    <t>jelena</t>
  </si>
  <si>
    <t>graindor</t>
  </si>
  <si>
    <t>tenor</t>
  </si>
  <si>
    <t>izalco</t>
  </si>
  <si>
    <t>agrimatco</t>
  </si>
  <si>
    <t>ragt</t>
  </si>
  <si>
    <t>yetti</t>
  </si>
  <si>
    <t>prosjek pšenica</t>
  </si>
  <si>
    <t>tritikale</t>
  </si>
  <si>
    <t>goran</t>
  </si>
  <si>
    <t>bikini</t>
  </si>
  <si>
    <t>jokari</t>
  </si>
  <si>
    <t>prosjek tritikale</t>
  </si>
  <si>
    <t>ječam</t>
  </si>
  <si>
    <t>grand</t>
  </si>
  <si>
    <t>predusjev</t>
  </si>
  <si>
    <t>kukuruz</t>
  </si>
  <si>
    <t>sjetva</t>
  </si>
  <si>
    <t>đubrenje</t>
  </si>
  <si>
    <t>osnovno - zaorano</t>
  </si>
  <si>
    <t>KAN (27%)</t>
  </si>
  <si>
    <t>zaštita</t>
  </si>
  <si>
    <t>0,75 l/ha</t>
  </si>
  <si>
    <t>Karate Zeon</t>
  </si>
  <si>
    <t>0,125 l/ha</t>
  </si>
  <si>
    <t>Peak</t>
  </si>
  <si>
    <t>20 gr/ha</t>
  </si>
  <si>
    <t>17.05.</t>
  </si>
  <si>
    <t>Elatus Era</t>
  </si>
  <si>
    <t>0,8 l/ha</t>
  </si>
  <si>
    <t>žetva</t>
  </si>
  <si>
    <t>24.10.</t>
  </si>
  <si>
    <t>22.10.</t>
  </si>
  <si>
    <t>NPK (15-15-15)</t>
  </si>
  <si>
    <t>300 kg/ha</t>
  </si>
  <si>
    <t>22.02.</t>
  </si>
  <si>
    <t>prihrana I</t>
  </si>
  <si>
    <t>140 kg/ha</t>
  </si>
  <si>
    <t>18.03.</t>
  </si>
  <si>
    <t>04.05.</t>
  </si>
  <si>
    <t>prihrana II</t>
  </si>
  <si>
    <t>prihrana III</t>
  </si>
  <si>
    <t>UREA (46%)</t>
  </si>
  <si>
    <t>180 kg/ha</t>
  </si>
  <si>
    <t>170 kg/ha</t>
  </si>
  <si>
    <t>05.04.</t>
  </si>
  <si>
    <t>Amistar Tern</t>
  </si>
  <si>
    <t>Cyccocel</t>
  </si>
  <si>
    <t>02.05.</t>
  </si>
  <si>
    <t>0,15 l/ha</t>
  </si>
  <si>
    <t>3 koljence</t>
  </si>
  <si>
    <t>početak cvjetanja</t>
  </si>
  <si>
    <t>cvjetanje</t>
  </si>
  <si>
    <t>12.07.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</si>
</sst>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abSelected="1" topLeftCell="A22" workbookViewId="0">
      <selection activeCell="O43" sqref="O43"/>
    </sheetView>
  </sheetViews>
  <sheetFormatPr defaultColWidth="9.140625" defaultRowHeight="15.75" x14ac:dyDescent="0.25"/>
  <cols>
    <col min="1" max="1" width="2.5703125" style="1" customWidth="1"/>
    <col min="2" max="3" width="4.5703125" style="1" customWidth="1"/>
    <col min="4" max="4" width="8.5703125" style="1" customWidth="1"/>
    <col min="5" max="5" width="18.7109375" style="1" customWidth="1"/>
    <col min="6" max="6" width="20.5703125" style="1" bestFit="1" customWidth="1"/>
    <col min="7" max="7" width="24.140625" style="1" customWidth="1"/>
    <col min="8" max="12" width="13.7109375" style="1" customWidth="1"/>
    <col min="13" max="15" width="11.28515625" style="1" bestFit="1" customWidth="1"/>
    <col min="16" max="16384" width="9.140625" style="1"/>
  </cols>
  <sheetData>
    <row r="1" spans="2:15" ht="16.5" thickBot="1" x14ac:dyDescent="0.3"/>
    <row r="2" spans="2:15" ht="16.5" thickBot="1" x14ac:dyDescent="0.3"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ht="16.5" thickBot="1" x14ac:dyDescent="0.3"/>
    <row r="4" spans="2:15" x14ac:dyDescent="0.25">
      <c r="B4" s="87" t="s">
        <v>1</v>
      </c>
      <c r="C4" s="88"/>
      <c r="D4" s="91" t="s">
        <v>2</v>
      </c>
      <c r="E4" s="91" t="s">
        <v>3</v>
      </c>
      <c r="F4" s="91" t="s">
        <v>4</v>
      </c>
      <c r="G4" s="93" t="s">
        <v>5</v>
      </c>
      <c r="H4" s="95" t="s">
        <v>6</v>
      </c>
      <c r="I4" s="91"/>
      <c r="J4" s="96"/>
      <c r="K4" s="95" t="s">
        <v>7</v>
      </c>
      <c r="L4" s="96"/>
      <c r="M4" s="95" t="s">
        <v>8</v>
      </c>
      <c r="N4" s="91"/>
      <c r="O4" s="96"/>
    </row>
    <row r="5" spans="2:15" ht="16.5" thickBot="1" x14ac:dyDescent="0.3">
      <c r="B5" s="89"/>
      <c r="C5" s="90"/>
      <c r="D5" s="92"/>
      <c r="E5" s="92"/>
      <c r="F5" s="92"/>
      <c r="G5" s="94"/>
      <c r="H5" s="2" t="s">
        <v>9</v>
      </c>
      <c r="I5" s="3" t="s">
        <v>10</v>
      </c>
      <c r="J5" s="4" t="s">
        <v>11</v>
      </c>
      <c r="K5" s="2" t="s">
        <v>12</v>
      </c>
      <c r="L5" s="5">
        <v>0.13</v>
      </c>
      <c r="M5" s="2" t="s">
        <v>13</v>
      </c>
      <c r="N5" s="3" t="s">
        <v>14</v>
      </c>
      <c r="O5" s="4" t="s">
        <v>15</v>
      </c>
    </row>
    <row r="6" spans="2:15" x14ac:dyDescent="0.25">
      <c r="B6" s="6">
        <v>1</v>
      </c>
      <c r="C6" s="7">
        <v>1</v>
      </c>
      <c r="D6" s="100" t="s">
        <v>16</v>
      </c>
      <c r="E6" s="104" t="s">
        <v>17</v>
      </c>
      <c r="F6" s="104" t="s">
        <v>17</v>
      </c>
      <c r="G6" s="8" t="s">
        <v>18</v>
      </c>
      <c r="H6" s="6">
        <v>583</v>
      </c>
      <c r="I6" s="9">
        <v>13.4</v>
      </c>
      <c r="J6" s="10">
        <v>494</v>
      </c>
      <c r="K6" s="11">
        <f>J6/H6*10000</f>
        <v>8473.413379073756</v>
      </c>
      <c r="L6" s="12">
        <f>(100-I6)/87*K6</f>
        <v>8434.455156641232</v>
      </c>
      <c r="M6" s="13">
        <v>71.66</v>
      </c>
      <c r="N6" s="14">
        <v>11.8</v>
      </c>
      <c r="O6" s="15">
        <v>27.9</v>
      </c>
    </row>
    <row r="7" spans="2:15" x14ac:dyDescent="0.25">
      <c r="B7" s="16">
        <v>2</v>
      </c>
      <c r="C7" s="17">
        <v>2</v>
      </c>
      <c r="D7" s="101"/>
      <c r="E7" s="83"/>
      <c r="F7" s="83"/>
      <c r="G7" s="18" t="s">
        <v>19</v>
      </c>
      <c r="H7" s="16">
        <v>291</v>
      </c>
      <c r="I7" s="19">
        <v>13</v>
      </c>
      <c r="J7" s="20">
        <v>242</v>
      </c>
      <c r="K7" s="21">
        <f t="shared" ref="K7:K35" si="0">J7/H7*10000</f>
        <v>8316.1512027491408</v>
      </c>
      <c r="L7" s="22">
        <f t="shared" ref="L7:L35" si="1">(100-I7)/87*K7</f>
        <v>8316.1512027491408</v>
      </c>
      <c r="M7" s="23">
        <v>70.7</v>
      </c>
      <c r="N7" s="24">
        <v>11.2</v>
      </c>
      <c r="O7" s="25">
        <v>24</v>
      </c>
    </row>
    <row r="8" spans="2:15" x14ac:dyDescent="0.25">
      <c r="B8" s="16">
        <v>3</v>
      </c>
      <c r="C8" s="17">
        <v>3</v>
      </c>
      <c r="D8" s="101"/>
      <c r="E8" s="83" t="s">
        <v>20</v>
      </c>
      <c r="F8" s="83" t="s">
        <v>20</v>
      </c>
      <c r="G8" s="18" t="s">
        <v>21</v>
      </c>
      <c r="H8" s="16">
        <v>291</v>
      </c>
      <c r="I8" s="19">
        <v>13.5</v>
      </c>
      <c r="J8" s="20">
        <v>250</v>
      </c>
      <c r="K8" s="21">
        <f t="shared" si="0"/>
        <v>8591.0652920962202</v>
      </c>
      <c r="L8" s="22">
        <f t="shared" si="1"/>
        <v>8541.691353635897</v>
      </c>
      <c r="M8" s="23">
        <v>76.099999999999994</v>
      </c>
      <c r="N8" s="24">
        <v>12.1</v>
      </c>
      <c r="O8" s="25">
        <v>28.8</v>
      </c>
    </row>
    <row r="9" spans="2:15" x14ac:dyDescent="0.25">
      <c r="B9" s="16">
        <v>4</v>
      </c>
      <c r="C9" s="17">
        <v>4</v>
      </c>
      <c r="D9" s="101"/>
      <c r="E9" s="83"/>
      <c r="F9" s="83"/>
      <c r="G9" s="18" t="s">
        <v>22</v>
      </c>
      <c r="H9" s="16">
        <v>291</v>
      </c>
      <c r="I9" s="19">
        <v>13.3</v>
      </c>
      <c r="J9" s="20">
        <v>248</v>
      </c>
      <c r="K9" s="21">
        <f t="shared" si="0"/>
        <v>8522.3367697594495</v>
      </c>
      <c r="L9" s="22">
        <f t="shared" si="1"/>
        <v>8492.9494015878645</v>
      </c>
      <c r="M9" s="23">
        <v>74.06</v>
      </c>
      <c r="N9" s="24">
        <v>10.5</v>
      </c>
      <c r="O9" s="25">
        <v>24.2</v>
      </c>
    </row>
    <row r="10" spans="2:15" x14ac:dyDescent="0.25">
      <c r="B10" s="16">
        <v>5</v>
      </c>
      <c r="C10" s="17">
        <v>5</v>
      </c>
      <c r="D10" s="101"/>
      <c r="E10" s="83"/>
      <c r="F10" s="83"/>
      <c r="G10" s="18" t="s">
        <v>23</v>
      </c>
      <c r="H10" s="16">
        <v>291</v>
      </c>
      <c r="I10" s="19">
        <v>12.3</v>
      </c>
      <c r="J10" s="20">
        <v>226</v>
      </c>
      <c r="K10" s="21">
        <f t="shared" si="0"/>
        <v>7766.3230240549829</v>
      </c>
      <c r="L10" s="22">
        <f t="shared" si="1"/>
        <v>7828.8106805703674</v>
      </c>
      <c r="M10" s="23">
        <v>70.92</v>
      </c>
      <c r="N10" s="24">
        <v>11</v>
      </c>
      <c r="O10" s="25">
        <v>27.7</v>
      </c>
    </row>
    <row r="11" spans="2:15" x14ac:dyDescent="0.25">
      <c r="B11" s="16">
        <v>6</v>
      </c>
      <c r="C11" s="17">
        <v>6</v>
      </c>
      <c r="D11" s="101"/>
      <c r="E11" s="17" t="s">
        <v>24</v>
      </c>
      <c r="F11" s="17" t="s">
        <v>25</v>
      </c>
      <c r="G11" s="18" t="s">
        <v>26</v>
      </c>
      <c r="H11" s="16">
        <v>291</v>
      </c>
      <c r="I11" s="19">
        <v>13.2</v>
      </c>
      <c r="J11" s="20">
        <v>234</v>
      </c>
      <c r="K11" s="21">
        <f t="shared" si="0"/>
        <v>8041.2371134020623</v>
      </c>
      <c r="L11" s="22">
        <f t="shared" si="1"/>
        <v>8022.7515108425168</v>
      </c>
      <c r="M11" s="23">
        <v>74.02</v>
      </c>
      <c r="N11" s="24">
        <v>10.9</v>
      </c>
      <c r="O11" s="25">
        <v>24.5</v>
      </c>
    </row>
    <row r="12" spans="2:15" x14ac:dyDescent="0.25">
      <c r="B12" s="16">
        <v>7</v>
      </c>
      <c r="C12" s="17">
        <v>7</v>
      </c>
      <c r="D12" s="101"/>
      <c r="E12" s="83" t="s">
        <v>27</v>
      </c>
      <c r="F12" s="83" t="s">
        <v>28</v>
      </c>
      <c r="G12" s="18" t="s">
        <v>29</v>
      </c>
      <c r="H12" s="16">
        <v>291</v>
      </c>
      <c r="I12" s="19">
        <v>12.7</v>
      </c>
      <c r="J12" s="20">
        <v>260</v>
      </c>
      <c r="K12" s="21">
        <f t="shared" si="0"/>
        <v>8934.7079037800686</v>
      </c>
      <c r="L12" s="22">
        <f t="shared" si="1"/>
        <v>8965.5172413793098</v>
      </c>
      <c r="M12" s="23">
        <v>71.349999999999994</v>
      </c>
      <c r="N12" s="24">
        <v>11</v>
      </c>
      <c r="O12" s="25">
        <v>25.1</v>
      </c>
    </row>
    <row r="13" spans="2:15" x14ac:dyDescent="0.25">
      <c r="B13" s="16">
        <v>8</v>
      </c>
      <c r="C13" s="17">
        <v>8</v>
      </c>
      <c r="D13" s="101"/>
      <c r="E13" s="83"/>
      <c r="F13" s="83"/>
      <c r="G13" s="18" t="s">
        <v>30</v>
      </c>
      <c r="H13" s="16">
        <v>291</v>
      </c>
      <c r="I13" s="19">
        <v>12.9</v>
      </c>
      <c r="J13" s="20">
        <v>266</v>
      </c>
      <c r="K13" s="21">
        <f t="shared" si="0"/>
        <v>9140.8934707903773</v>
      </c>
      <c r="L13" s="22">
        <f t="shared" si="1"/>
        <v>9151.400244894734</v>
      </c>
      <c r="M13" s="23">
        <v>70.08</v>
      </c>
      <c r="N13" s="24">
        <v>11.6</v>
      </c>
      <c r="O13" s="25">
        <v>25.2</v>
      </c>
    </row>
    <row r="14" spans="2:15" x14ac:dyDescent="0.25">
      <c r="B14" s="16">
        <v>9</v>
      </c>
      <c r="C14" s="17">
        <v>9</v>
      </c>
      <c r="D14" s="101"/>
      <c r="E14" s="83" t="s">
        <v>31</v>
      </c>
      <c r="F14" s="17" t="s">
        <v>32</v>
      </c>
      <c r="G14" s="18" t="s">
        <v>33</v>
      </c>
      <c r="H14" s="16">
        <v>291</v>
      </c>
      <c r="I14" s="19">
        <v>12.9</v>
      </c>
      <c r="J14" s="20">
        <v>258</v>
      </c>
      <c r="K14" s="21">
        <f t="shared" si="0"/>
        <v>8865.9793814432978</v>
      </c>
      <c r="L14" s="22">
        <f t="shared" si="1"/>
        <v>8876.1701623415083</v>
      </c>
      <c r="M14" s="23">
        <v>73.09</v>
      </c>
      <c r="N14" s="24">
        <v>11.1</v>
      </c>
      <c r="O14" s="25">
        <v>28.9</v>
      </c>
    </row>
    <row r="15" spans="2:15" x14ac:dyDescent="0.25">
      <c r="B15" s="16">
        <v>10</v>
      </c>
      <c r="C15" s="17">
        <v>10</v>
      </c>
      <c r="D15" s="101"/>
      <c r="E15" s="83"/>
      <c r="F15" s="17" t="s">
        <v>34</v>
      </c>
      <c r="G15" s="18" t="s">
        <v>35</v>
      </c>
      <c r="H15" s="16">
        <v>291</v>
      </c>
      <c r="I15" s="19">
        <v>12.9</v>
      </c>
      <c r="J15" s="20">
        <v>270</v>
      </c>
      <c r="K15" s="21">
        <f t="shared" si="0"/>
        <v>9278.350515463917</v>
      </c>
      <c r="L15" s="22">
        <f t="shared" si="1"/>
        <v>9289.0152861713468</v>
      </c>
      <c r="M15" s="23">
        <v>75.260000000000005</v>
      </c>
      <c r="N15" s="24">
        <v>11.1</v>
      </c>
      <c r="O15" s="25">
        <v>21.3</v>
      </c>
    </row>
    <row r="16" spans="2:15" x14ac:dyDescent="0.25">
      <c r="B16" s="16">
        <v>11</v>
      </c>
      <c r="C16" s="17">
        <v>11</v>
      </c>
      <c r="D16" s="101"/>
      <c r="E16" s="83" t="s">
        <v>36</v>
      </c>
      <c r="F16" s="17" t="s">
        <v>32</v>
      </c>
      <c r="G16" s="18" t="s">
        <v>37</v>
      </c>
      <c r="H16" s="16">
        <v>291</v>
      </c>
      <c r="I16" s="19">
        <v>12.8</v>
      </c>
      <c r="J16" s="20">
        <v>260</v>
      </c>
      <c r="K16" s="21">
        <f t="shared" si="0"/>
        <v>8934.7079037800686</v>
      </c>
      <c r="L16" s="22">
        <f t="shared" si="1"/>
        <v>8955.2474621795627</v>
      </c>
      <c r="M16" s="23">
        <v>73.67</v>
      </c>
      <c r="N16" s="24">
        <v>11.7</v>
      </c>
      <c r="O16" s="25">
        <v>22.9</v>
      </c>
    </row>
    <row r="17" spans="2:15" x14ac:dyDescent="0.25">
      <c r="B17" s="16">
        <v>12</v>
      </c>
      <c r="C17" s="17">
        <v>12</v>
      </c>
      <c r="D17" s="101"/>
      <c r="E17" s="83"/>
      <c r="F17" s="17" t="s">
        <v>38</v>
      </c>
      <c r="G17" s="18" t="s">
        <v>39</v>
      </c>
      <c r="H17" s="16">
        <v>291</v>
      </c>
      <c r="I17" s="19">
        <v>13.1</v>
      </c>
      <c r="J17" s="20">
        <v>286</v>
      </c>
      <c r="K17" s="21">
        <f t="shared" si="0"/>
        <v>9828.1786941580758</v>
      </c>
      <c r="L17" s="22">
        <f t="shared" si="1"/>
        <v>9816.8819370383535</v>
      </c>
      <c r="M17" s="23">
        <v>76.12</v>
      </c>
      <c r="N17" s="24">
        <v>10.6</v>
      </c>
      <c r="O17" s="25">
        <v>24.6</v>
      </c>
    </row>
    <row r="18" spans="2:15" x14ac:dyDescent="0.25">
      <c r="B18" s="16">
        <v>13</v>
      </c>
      <c r="C18" s="17">
        <v>13</v>
      </c>
      <c r="D18" s="101"/>
      <c r="E18" s="83"/>
      <c r="F18" s="17" t="s">
        <v>40</v>
      </c>
      <c r="G18" s="18" t="s">
        <v>41</v>
      </c>
      <c r="H18" s="16">
        <v>291</v>
      </c>
      <c r="I18" s="19">
        <v>12.6</v>
      </c>
      <c r="J18" s="20">
        <v>262</v>
      </c>
      <c r="K18" s="21">
        <f t="shared" si="0"/>
        <v>9003.4364261168394</v>
      </c>
      <c r="L18" s="22">
        <f t="shared" si="1"/>
        <v>9044.8315361219757</v>
      </c>
      <c r="M18" s="23">
        <v>72.33</v>
      </c>
      <c r="N18" s="24">
        <v>11.3</v>
      </c>
      <c r="O18" s="25">
        <v>23.4</v>
      </c>
    </row>
    <row r="19" spans="2:15" x14ac:dyDescent="0.25">
      <c r="B19" s="16">
        <v>14</v>
      </c>
      <c r="C19" s="17">
        <v>14</v>
      </c>
      <c r="D19" s="101"/>
      <c r="E19" s="83" t="s">
        <v>42</v>
      </c>
      <c r="F19" s="83" t="s">
        <v>43</v>
      </c>
      <c r="G19" s="18" t="s">
        <v>44</v>
      </c>
      <c r="H19" s="16">
        <v>291</v>
      </c>
      <c r="I19" s="19">
        <v>13.4</v>
      </c>
      <c r="J19" s="20">
        <v>252</v>
      </c>
      <c r="K19" s="21">
        <f t="shared" si="0"/>
        <v>8659.7938144329892</v>
      </c>
      <c r="L19" s="22">
        <f t="shared" si="1"/>
        <v>8619.978670458584</v>
      </c>
      <c r="M19" s="23">
        <v>79.08</v>
      </c>
      <c r="N19" s="24">
        <v>11.7</v>
      </c>
      <c r="O19" s="25">
        <v>27.4</v>
      </c>
    </row>
    <row r="20" spans="2:15" x14ac:dyDescent="0.25">
      <c r="B20" s="16">
        <v>15</v>
      </c>
      <c r="C20" s="17">
        <v>15</v>
      </c>
      <c r="D20" s="101"/>
      <c r="E20" s="83"/>
      <c r="F20" s="83"/>
      <c r="G20" s="18" t="s">
        <v>45</v>
      </c>
      <c r="H20" s="16">
        <v>291</v>
      </c>
      <c r="I20" s="19">
        <v>12.9</v>
      </c>
      <c r="J20" s="20">
        <v>254</v>
      </c>
      <c r="K20" s="21">
        <f t="shared" si="0"/>
        <v>8728.5223367697599</v>
      </c>
      <c r="L20" s="22">
        <f t="shared" si="1"/>
        <v>8738.5551210648973</v>
      </c>
      <c r="M20" s="23">
        <v>77.48</v>
      </c>
      <c r="N20" s="24">
        <v>13</v>
      </c>
      <c r="O20" s="25">
        <v>28.6</v>
      </c>
    </row>
    <row r="21" spans="2:15" x14ac:dyDescent="0.25">
      <c r="B21" s="16">
        <v>16</v>
      </c>
      <c r="C21" s="17">
        <v>16</v>
      </c>
      <c r="D21" s="101"/>
      <c r="E21" s="83"/>
      <c r="F21" s="83"/>
      <c r="G21" s="18" t="s">
        <v>46</v>
      </c>
      <c r="H21" s="16">
        <v>291</v>
      </c>
      <c r="I21" s="19">
        <v>12.6</v>
      </c>
      <c r="J21" s="20">
        <v>256</v>
      </c>
      <c r="K21" s="21">
        <f t="shared" si="0"/>
        <v>8797.2508591065289</v>
      </c>
      <c r="L21" s="22">
        <f t="shared" si="1"/>
        <v>8837.6979894932265</v>
      </c>
      <c r="M21" s="23">
        <v>75.19</v>
      </c>
      <c r="N21" s="24">
        <v>12.3</v>
      </c>
      <c r="O21" s="25">
        <v>28</v>
      </c>
    </row>
    <row r="22" spans="2:15" x14ac:dyDescent="0.25">
      <c r="B22" s="16">
        <v>17</v>
      </c>
      <c r="C22" s="17">
        <v>17</v>
      </c>
      <c r="D22" s="101"/>
      <c r="E22" s="83"/>
      <c r="F22" s="83"/>
      <c r="G22" s="18" t="s">
        <v>47</v>
      </c>
      <c r="H22" s="16">
        <v>291</v>
      </c>
      <c r="I22" s="19">
        <v>12.5</v>
      </c>
      <c r="J22" s="20">
        <v>250</v>
      </c>
      <c r="K22" s="21">
        <f t="shared" si="0"/>
        <v>8591.0652920962202</v>
      </c>
      <c r="L22" s="22">
        <f t="shared" si="1"/>
        <v>8640.4392305565434</v>
      </c>
      <c r="M22" s="23">
        <v>73.09</v>
      </c>
      <c r="N22" s="24">
        <v>12</v>
      </c>
      <c r="O22" s="25">
        <v>24.1</v>
      </c>
    </row>
    <row r="23" spans="2:15" x14ac:dyDescent="0.25">
      <c r="B23" s="16">
        <v>18</v>
      </c>
      <c r="C23" s="17">
        <v>18</v>
      </c>
      <c r="D23" s="101"/>
      <c r="E23" s="83"/>
      <c r="F23" s="83"/>
      <c r="G23" s="18" t="s">
        <v>48</v>
      </c>
      <c r="H23" s="16">
        <v>291</v>
      </c>
      <c r="I23" s="19">
        <v>13.1</v>
      </c>
      <c r="J23" s="20">
        <v>254</v>
      </c>
      <c r="K23" s="21">
        <f t="shared" si="0"/>
        <v>8728.5223367697599</v>
      </c>
      <c r="L23" s="22">
        <f t="shared" si="1"/>
        <v>8718.4895524746225</v>
      </c>
      <c r="M23" s="23">
        <v>77.81</v>
      </c>
      <c r="N23" s="24">
        <v>12.1</v>
      </c>
      <c r="O23" s="25">
        <v>27.8</v>
      </c>
    </row>
    <row r="24" spans="2:15" x14ac:dyDescent="0.25">
      <c r="B24" s="16">
        <v>19</v>
      </c>
      <c r="C24" s="17">
        <v>19</v>
      </c>
      <c r="D24" s="101"/>
      <c r="E24" s="83"/>
      <c r="F24" s="83" t="s">
        <v>49</v>
      </c>
      <c r="G24" s="18" t="s">
        <v>50</v>
      </c>
      <c r="H24" s="16">
        <v>291</v>
      </c>
      <c r="I24" s="19">
        <v>13.1</v>
      </c>
      <c r="J24" s="20">
        <v>254</v>
      </c>
      <c r="K24" s="21">
        <f t="shared" si="0"/>
        <v>8728.5223367697599</v>
      </c>
      <c r="L24" s="22">
        <f t="shared" si="1"/>
        <v>8718.4895524746225</v>
      </c>
      <c r="M24" s="23">
        <v>78.849999999999994</v>
      </c>
      <c r="N24" s="24">
        <v>11.5</v>
      </c>
      <c r="O24" s="25">
        <v>25.5</v>
      </c>
    </row>
    <row r="25" spans="2:15" x14ac:dyDescent="0.25">
      <c r="B25" s="16">
        <v>20</v>
      </c>
      <c r="C25" s="17">
        <v>20</v>
      </c>
      <c r="D25" s="101"/>
      <c r="E25" s="83"/>
      <c r="F25" s="83"/>
      <c r="G25" s="18" t="s">
        <v>51</v>
      </c>
      <c r="H25" s="16">
        <v>291</v>
      </c>
      <c r="I25" s="19">
        <v>13.3</v>
      </c>
      <c r="J25" s="20">
        <v>256</v>
      </c>
      <c r="K25" s="21">
        <f t="shared" si="0"/>
        <v>8797.2508591065289</v>
      </c>
      <c r="L25" s="22">
        <f t="shared" si="1"/>
        <v>8766.915511316507</v>
      </c>
      <c r="M25" s="23">
        <v>74.959999999999994</v>
      </c>
      <c r="N25" s="24">
        <v>10.8</v>
      </c>
      <c r="O25" s="25">
        <v>25</v>
      </c>
    </row>
    <row r="26" spans="2:15" x14ac:dyDescent="0.25">
      <c r="B26" s="16">
        <v>21</v>
      </c>
      <c r="C26" s="17">
        <v>21</v>
      </c>
      <c r="D26" s="101"/>
      <c r="E26" s="83"/>
      <c r="F26" s="83"/>
      <c r="G26" s="18" t="s">
        <v>52</v>
      </c>
      <c r="H26" s="16">
        <v>291</v>
      </c>
      <c r="I26" s="19">
        <v>12.7</v>
      </c>
      <c r="J26" s="20">
        <v>258</v>
      </c>
      <c r="K26" s="21">
        <f t="shared" si="0"/>
        <v>8865.9793814432978</v>
      </c>
      <c r="L26" s="22">
        <f t="shared" si="1"/>
        <v>8896.5517241379293</v>
      </c>
      <c r="M26" s="23">
        <v>73.88</v>
      </c>
      <c r="N26" s="24">
        <v>11.1</v>
      </c>
      <c r="O26" s="25">
        <v>22.4</v>
      </c>
    </row>
    <row r="27" spans="2:15" x14ac:dyDescent="0.25">
      <c r="B27" s="16">
        <v>22</v>
      </c>
      <c r="C27" s="17">
        <v>22</v>
      </c>
      <c r="D27" s="101"/>
      <c r="E27" s="83"/>
      <c r="F27" s="83"/>
      <c r="G27" s="18" t="s">
        <v>53</v>
      </c>
      <c r="H27" s="16">
        <v>291</v>
      </c>
      <c r="I27" s="19">
        <v>12</v>
      </c>
      <c r="J27" s="20">
        <v>256</v>
      </c>
      <c r="K27" s="21">
        <f t="shared" si="0"/>
        <v>8797.2508591065289</v>
      </c>
      <c r="L27" s="22">
        <f t="shared" si="1"/>
        <v>8898.368685073272</v>
      </c>
      <c r="M27" s="23">
        <v>71.61</v>
      </c>
      <c r="N27" s="24">
        <v>11.8</v>
      </c>
      <c r="O27" s="25">
        <v>24.1</v>
      </c>
    </row>
    <row r="28" spans="2:15" x14ac:dyDescent="0.25">
      <c r="B28" s="16">
        <v>23</v>
      </c>
      <c r="C28" s="17">
        <v>23</v>
      </c>
      <c r="D28" s="101"/>
      <c r="E28" s="83"/>
      <c r="F28" s="83"/>
      <c r="G28" s="18" t="s">
        <v>54</v>
      </c>
      <c r="H28" s="16">
        <v>291</v>
      </c>
      <c r="I28" s="19">
        <v>13.2</v>
      </c>
      <c r="J28" s="20">
        <v>248</v>
      </c>
      <c r="K28" s="21">
        <f t="shared" si="0"/>
        <v>8522.3367697594495</v>
      </c>
      <c r="L28" s="22">
        <f t="shared" si="1"/>
        <v>8502.7451909783922</v>
      </c>
      <c r="M28" s="23">
        <v>77.84</v>
      </c>
      <c r="N28" s="24">
        <v>11.1</v>
      </c>
      <c r="O28" s="25">
        <v>23.9</v>
      </c>
    </row>
    <row r="29" spans="2:15" x14ac:dyDescent="0.25">
      <c r="B29" s="16">
        <v>24</v>
      </c>
      <c r="C29" s="17">
        <v>24</v>
      </c>
      <c r="D29" s="101"/>
      <c r="E29" s="83"/>
      <c r="F29" s="17" t="s">
        <v>32</v>
      </c>
      <c r="G29" s="18" t="s">
        <v>55</v>
      </c>
      <c r="H29" s="16">
        <v>291</v>
      </c>
      <c r="I29" s="19">
        <v>12.8</v>
      </c>
      <c r="J29" s="20">
        <v>242</v>
      </c>
      <c r="K29" s="21">
        <f t="shared" si="0"/>
        <v>8316.1512027491408</v>
      </c>
      <c r="L29" s="22">
        <f t="shared" si="1"/>
        <v>8335.2687917209769</v>
      </c>
      <c r="M29" s="23">
        <v>77.430000000000007</v>
      </c>
      <c r="N29" s="24">
        <v>11.7</v>
      </c>
      <c r="O29" s="25">
        <v>26.7</v>
      </c>
    </row>
    <row r="30" spans="2:15" x14ac:dyDescent="0.25">
      <c r="B30" s="16">
        <v>25</v>
      </c>
      <c r="C30" s="17">
        <v>25</v>
      </c>
      <c r="D30" s="101"/>
      <c r="E30" s="83" t="s">
        <v>56</v>
      </c>
      <c r="F30" s="83" t="s">
        <v>28</v>
      </c>
      <c r="G30" s="18" t="s">
        <v>57</v>
      </c>
      <c r="H30" s="16">
        <v>291</v>
      </c>
      <c r="I30" s="19">
        <v>12.8</v>
      </c>
      <c r="J30" s="20">
        <v>248</v>
      </c>
      <c r="K30" s="21">
        <f t="shared" si="0"/>
        <v>8522.3367697594495</v>
      </c>
      <c r="L30" s="22">
        <f t="shared" si="1"/>
        <v>8541.9283485405049</v>
      </c>
      <c r="M30" s="23">
        <v>77.12</v>
      </c>
      <c r="N30" s="24">
        <v>11.4</v>
      </c>
      <c r="O30" s="25">
        <v>27.1</v>
      </c>
    </row>
    <row r="31" spans="2:15" x14ac:dyDescent="0.25">
      <c r="B31" s="16">
        <v>26</v>
      </c>
      <c r="C31" s="17">
        <v>26</v>
      </c>
      <c r="D31" s="101"/>
      <c r="E31" s="83"/>
      <c r="F31" s="83"/>
      <c r="G31" s="18" t="s">
        <v>58</v>
      </c>
      <c r="H31" s="16">
        <v>291</v>
      </c>
      <c r="I31" s="19">
        <v>12.4</v>
      </c>
      <c r="J31" s="20">
        <v>240</v>
      </c>
      <c r="K31" s="21">
        <f t="shared" si="0"/>
        <v>8247.42268041237</v>
      </c>
      <c r="L31" s="22">
        <f t="shared" si="1"/>
        <v>8304.3014575186626</v>
      </c>
      <c r="M31" s="23">
        <v>74.09</v>
      </c>
      <c r="N31" s="24">
        <v>11.1</v>
      </c>
      <c r="O31" s="25">
        <v>24.6</v>
      </c>
    </row>
    <row r="32" spans="2:15" x14ac:dyDescent="0.25">
      <c r="B32" s="16">
        <v>27</v>
      </c>
      <c r="C32" s="17">
        <v>27</v>
      </c>
      <c r="D32" s="101"/>
      <c r="E32" s="83"/>
      <c r="F32" s="83"/>
      <c r="G32" s="18" t="s">
        <v>59</v>
      </c>
      <c r="H32" s="16">
        <v>291</v>
      </c>
      <c r="I32" s="19">
        <v>12.9</v>
      </c>
      <c r="J32" s="20">
        <v>242</v>
      </c>
      <c r="K32" s="21">
        <f t="shared" si="0"/>
        <v>8316.1512027491408</v>
      </c>
      <c r="L32" s="22">
        <f t="shared" si="1"/>
        <v>8325.7099972350588</v>
      </c>
      <c r="M32" s="23">
        <v>79.77</v>
      </c>
      <c r="N32" s="24">
        <v>12.1</v>
      </c>
      <c r="O32" s="25">
        <v>29</v>
      </c>
    </row>
    <row r="33" spans="2:15" ht="16.5" thickBot="1" x14ac:dyDescent="0.3">
      <c r="B33" s="26">
        <v>28</v>
      </c>
      <c r="C33" s="27">
        <v>28</v>
      </c>
      <c r="D33" s="102"/>
      <c r="E33" s="27" t="s">
        <v>60</v>
      </c>
      <c r="F33" s="27" t="s">
        <v>61</v>
      </c>
      <c r="G33" s="28" t="s">
        <v>62</v>
      </c>
      <c r="H33" s="26">
        <v>291</v>
      </c>
      <c r="I33" s="29">
        <v>12.6</v>
      </c>
      <c r="J33" s="30">
        <v>260</v>
      </c>
      <c r="K33" s="31">
        <f t="shared" si="0"/>
        <v>8934.7079037800686</v>
      </c>
      <c r="L33" s="32">
        <f t="shared" si="1"/>
        <v>8975.7870205790587</v>
      </c>
      <c r="M33" s="33">
        <v>76.33</v>
      </c>
      <c r="N33" s="34">
        <v>11.8</v>
      </c>
      <c r="O33" s="35">
        <v>26.6</v>
      </c>
    </row>
    <row r="34" spans="2:15" ht="16.5" thickBot="1" x14ac:dyDescent="0.3">
      <c r="B34" s="84" t="s">
        <v>63</v>
      </c>
      <c r="C34" s="85"/>
      <c r="D34" s="85"/>
      <c r="E34" s="85"/>
      <c r="F34" s="85"/>
      <c r="G34" s="85"/>
      <c r="H34" s="36">
        <f>AVERAGE(H6:H33)</f>
        <v>301.42857142857144</v>
      </c>
      <c r="I34" s="37">
        <f t="shared" ref="I34:O34" si="2">AVERAGE(I6:I33)</f>
        <v>12.889285714285714</v>
      </c>
      <c r="J34" s="38">
        <f t="shared" si="2"/>
        <v>261.64285714285717</v>
      </c>
      <c r="K34" s="39">
        <f t="shared" si="2"/>
        <v>8687.5016314814038</v>
      </c>
      <c r="L34" s="40">
        <f t="shared" si="2"/>
        <v>8698.4678578491676</v>
      </c>
      <c r="M34" s="41">
        <f t="shared" si="2"/>
        <v>74.781785714285704</v>
      </c>
      <c r="N34" s="42">
        <f t="shared" si="2"/>
        <v>11.47857142857143</v>
      </c>
      <c r="O34" s="43">
        <f t="shared" si="2"/>
        <v>25.689285714285717</v>
      </c>
    </row>
    <row r="35" spans="2:15" x14ac:dyDescent="0.25">
      <c r="B35" s="6">
        <v>29</v>
      </c>
      <c r="C35" s="7">
        <v>1</v>
      </c>
      <c r="D35" s="100" t="s">
        <v>64</v>
      </c>
      <c r="E35" s="7" t="s">
        <v>20</v>
      </c>
      <c r="F35" s="7" t="s">
        <v>20</v>
      </c>
      <c r="G35" s="8" t="s">
        <v>65</v>
      </c>
      <c r="H35" s="6">
        <v>583</v>
      </c>
      <c r="I35" s="9">
        <v>13</v>
      </c>
      <c r="J35" s="10">
        <v>476</v>
      </c>
      <c r="K35" s="11">
        <f t="shared" si="0"/>
        <v>8164.665523156089</v>
      </c>
      <c r="L35" s="12">
        <f t="shared" si="1"/>
        <v>8164.665523156089</v>
      </c>
      <c r="M35" s="13">
        <v>70.099999999999994</v>
      </c>
      <c r="N35" s="14">
        <v>12.3</v>
      </c>
      <c r="O35" s="15">
        <v>25.9</v>
      </c>
    </row>
    <row r="36" spans="2:15" x14ac:dyDescent="0.25">
      <c r="B36" s="16">
        <v>30</v>
      </c>
      <c r="C36" s="17">
        <v>2</v>
      </c>
      <c r="D36" s="101"/>
      <c r="E36" s="83" t="s">
        <v>36</v>
      </c>
      <c r="F36" s="83" t="s">
        <v>40</v>
      </c>
      <c r="G36" s="18" t="s">
        <v>66</v>
      </c>
      <c r="H36" s="44">
        <v>583</v>
      </c>
      <c r="I36" s="45">
        <v>12.3</v>
      </c>
      <c r="J36" s="46">
        <v>396</v>
      </c>
      <c r="K36" s="47">
        <f>J36/H36*10000</f>
        <v>6792.4528301886785</v>
      </c>
      <c r="L36" s="48">
        <f>(100-I36)/87*K36</f>
        <v>6847.1047495120356</v>
      </c>
      <c r="M36" s="49">
        <v>64.45</v>
      </c>
      <c r="N36" s="50">
        <v>12.1</v>
      </c>
      <c r="O36" s="51">
        <v>26.7</v>
      </c>
    </row>
    <row r="37" spans="2:15" ht="16.5" thickBot="1" x14ac:dyDescent="0.3">
      <c r="B37" s="26">
        <v>31</v>
      </c>
      <c r="C37" s="27">
        <v>3</v>
      </c>
      <c r="D37" s="102"/>
      <c r="E37" s="103"/>
      <c r="F37" s="103"/>
      <c r="G37" s="28" t="s">
        <v>67</v>
      </c>
      <c r="H37" s="52">
        <v>583</v>
      </c>
      <c r="I37" s="53">
        <v>11.6</v>
      </c>
      <c r="J37" s="54">
        <v>338</v>
      </c>
      <c r="K37" s="55">
        <f>J37/H37*10000</f>
        <v>5797.5986277873071</v>
      </c>
      <c r="L37" s="56">
        <f>(100-I37)/87*K37</f>
        <v>5890.8933183494019</v>
      </c>
      <c r="M37" s="57">
        <v>63.11</v>
      </c>
      <c r="N37" s="58">
        <v>12.8</v>
      </c>
      <c r="O37" s="59">
        <v>27.4</v>
      </c>
    </row>
    <row r="38" spans="2:15" ht="16.5" thickBot="1" x14ac:dyDescent="0.3">
      <c r="B38" s="84" t="s">
        <v>68</v>
      </c>
      <c r="C38" s="85"/>
      <c r="D38" s="85"/>
      <c r="E38" s="85"/>
      <c r="F38" s="85"/>
      <c r="G38" s="85"/>
      <c r="H38" s="41">
        <f>AVERAGE(H35:H37)</f>
        <v>583</v>
      </c>
      <c r="I38" s="37">
        <f t="shared" ref="I38:O38" si="3">AVERAGE(I35:I37)</f>
        <v>12.299999999999999</v>
      </c>
      <c r="J38" s="38">
        <f t="shared" si="3"/>
        <v>403.33333333333331</v>
      </c>
      <c r="K38" s="39">
        <f t="shared" si="3"/>
        <v>6918.2389937106918</v>
      </c>
      <c r="L38" s="40">
        <f t="shared" si="3"/>
        <v>6967.5545303391746</v>
      </c>
      <c r="M38" s="41">
        <f t="shared" si="3"/>
        <v>65.88666666666667</v>
      </c>
      <c r="N38" s="42">
        <f t="shared" si="3"/>
        <v>12.4</v>
      </c>
      <c r="O38" s="43">
        <f t="shared" si="3"/>
        <v>26.666666666666668</v>
      </c>
    </row>
    <row r="39" spans="2:15" ht="16.5" thickBot="1" x14ac:dyDescent="0.3">
      <c r="B39" s="60">
        <v>32</v>
      </c>
      <c r="C39" s="61">
        <v>1</v>
      </c>
      <c r="D39" s="61" t="s">
        <v>69</v>
      </c>
      <c r="E39" s="61" t="s">
        <v>31</v>
      </c>
      <c r="F39" s="61" t="s">
        <v>11</v>
      </c>
      <c r="G39" s="62" t="s">
        <v>70</v>
      </c>
      <c r="H39" s="63">
        <v>762</v>
      </c>
      <c r="I39" s="64">
        <v>17</v>
      </c>
      <c r="J39" s="65">
        <v>362</v>
      </c>
      <c r="K39" s="66">
        <f>J39/H39*10000</f>
        <v>4750.6561679790029</v>
      </c>
      <c r="L39" s="67">
        <f>(100-I39)/87*K39</f>
        <v>4532.2351947385887</v>
      </c>
      <c r="M39" s="97"/>
      <c r="N39" s="98"/>
      <c r="O39" s="99"/>
    </row>
    <row r="41" spans="2:15" x14ac:dyDescent="0.25">
      <c r="B41" s="73" t="s">
        <v>71</v>
      </c>
      <c r="C41" s="73"/>
      <c r="D41" s="73"/>
      <c r="E41" s="68" t="s">
        <v>72</v>
      </c>
      <c r="F41" s="69"/>
      <c r="G41" s="69"/>
      <c r="H41" s="69"/>
      <c r="I41" s="69"/>
      <c r="J41" s="69"/>
      <c r="K41" s="69"/>
      <c r="L41" s="69"/>
    </row>
    <row r="42" spans="2:15" x14ac:dyDescent="0.25">
      <c r="B42" s="80" t="s">
        <v>73</v>
      </c>
      <c r="C42" s="80"/>
      <c r="D42" s="80"/>
      <c r="E42" s="68" t="s">
        <v>87</v>
      </c>
      <c r="F42" s="69"/>
      <c r="G42" s="69"/>
      <c r="H42" s="69"/>
      <c r="I42" s="69"/>
      <c r="J42" s="69"/>
      <c r="K42" s="69"/>
      <c r="L42" s="69"/>
    </row>
    <row r="43" spans="2:15" x14ac:dyDescent="0.25">
      <c r="B43" s="81" t="s">
        <v>74</v>
      </c>
      <c r="C43" s="81"/>
      <c r="D43" s="81"/>
      <c r="E43" s="71" t="s">
        <v>88</v>
      </c>
      <c r="F43" s="77" t="s">
        <v>75</v>
      </c>
      <c r="G43" s="77"/>
      <c r="H43" s="77" t="s">
        <v>89</v>
      </c>
      <c r="I43" s="77"/>
      <c r="J43" s="77"/>
      <c r="K43" s="76" t="s">
        <v>90</v>
      </c>
      <c r="L43" s="76"/>
    </row>
    <row r="44" spans="2:15" x14ac:dyDescent="0.25">
      <c r="B44" s="82"/>
      <c r="C44" s="82"/>
      <c r="D44" s="82"/>
      <c r="E44" s="68" t="s">
        <v>91</v>
      </c>
      <c r="F44" s="77" t="s">
        <v>92</v>
      </c>
      <c r="G44" s="77"/>
      <c r="H44" s="75" t="s">
        <v>76</v>
      </c>
      <c r="I44" s="75"/>
      <c r="J44" s="75"/>
      <c r="K44" s="74" t="s">
        <v>93</v>
      </c>
      <c r="L44" s="74"/>
    </row>
    <row r="45" spans="2:15" x14ac:dyDescent="0.25">
      <c r="B45" s="82"/>
      <c r="C45" s="82"/>
      <c r="D45" s="82"/>
      <c r="E45" s="70" t="s">
        <v>94</v>
      </c>
      <c r="F45" s="75" t="s">
        <v>96</v>
      </c>
      <c r="G45" s="75"/>
      <c r="H45" s="75" t="s">
        <v>98</v>
      </c>
      <c r="I45" s="75"/>
      <c r="J45" s="75"/>
      <c r="K45" s="74" t="s">
        <v>99</v>
      </c>
      <c r="L45" s="74"/>
    </row>
    <row r="46" spans="2:15" x14ac:dyDescent="0.25">
      <c r="B46" s="73"/>
      <c r="C46" s="73"/>
      <c r="D46" s="73"/>
      <c r="E46" s="70" t="s">
        <v>95</v>
      </c>
      <c r="F46" s="75" t="s">
        <v>97</v>
      </c>
      <c r="G46" s="75"/>
      <c r="H46" s="75" t="s">
        <v>76</v>
      </c>
      <c r="I46" s="75"/>
      <c r="J46" s="75"/>
      <c r="K46" s="74" t="s">
        <v>100</v>
      </c>
      <c r="L46" s="74"/>
    </row>
    <row r="47" spans="2:15" x14ac:dyDescent="0.25">
      <c r="B47" s="81" t="s">
        <v>77</v>
      </c>
      <c r="C47" s="81"/>
      <c r="D47" s="81"/>
      <c r="E47" s="78" t="s">
        <v>101</v>
      </c>
      <c r="F47" s="78" t="s">
        <v>106</v>
      </c>
      <c r="G47" s="78"/>
      <c r="H47" s="75" t="s">
        <v>102</v>
      </c>
      <c r="I47" s="75"/>
      <c r="J47" s="75"/>
      <c r="K47" s="74" t="s">
        <v>78</v>
      </c>
      <c r="L47" s="74"/>
    </row>
    <row r="48" spans="2:15" x14ac:dyDescent="0.25">
      <c r="B48" s="82"/>
      <c r="C48" s="82"/>
      <c r="D48" s="82"/>
      <c r="E48" s="79"/>
      <c r="F48" s="79"/>
      <c r="G48" s="79"/>
      <c r="H48" s="75" t="s">
        <v>79</v>
      </c>
      <c r="I48" s="75"/>
      <c r="J48" s="75"/>
      <c r="K48" s="74" t="s">
        <v>80</v>
      </c>
      <c r="L48" s="74"/>
    </row>
    <row r="49" spans="2:12" x14ac:dyDescent="0.25">
      <c r="B49" s="82"/>
      <c r="C49" s="82"/>
      <c r="D49" s="82"/>
      <c r="E49" s="79"/>
      <c r="F49" s="79"/>
      <c r="G49" s="79"/>
      <c r="H49" s="75" t="s">
        <v>81</v>
      </c>
      <c r="I49" s="75"/>
      <c r="J49" s="75"/>
      <c r="K49" s="74" t="s">
        <v>82</v>
      </c>
      <c r="L49" s="74"/>
    </row>
    <row r="50" spans="2:12" x14ac:dyDescent="0.25">
      <c r="B50" s="82"/>
      <c r="C50" s="82"/>
      <c r="D50" s="82"/>
      <c r="E50" s="77"/>
      <c r="F50" s="77"/>
      <c r="G50" s="77"/>
      <c r="H50" s="75" t="s">
        <v>103</v>
      </c>
      <c r="I50" s="75"/>
      <c r="J50" s="75"/>
      <c r="K50" s="74" t="s">
        <v>78</v>
      </c>
      <c r="L50" s="74"/>
    </row>
    <row r="51" spans="2:12" x14ac:dyDescent="0.25">
      <c r="B51" s="82"/>
      <c r="C51" s="82"/>
      <c r="D51" s="82"/>
      <c r="E51" s="107" t="s">
        <v>104</v>
      </c>
      <c r="F51" s="78" t="s">
        <v>107</v>
      </c>
      <c r="G51" s="78"/>
      <c r="H51" s="75" t="s">
        <v>84</v>
      </c>
      <c r="I51" s="75"/>
      <c r="J51" s="75"/>
      <c r="K51" s="74" t="s">
        <v>85</v>
      </c>
      <c r="L51" s="74"/>
    </row>
    <row r="52" spans="2:12" x14ac:dyDescent="0.25">
      <c r="B52" s="82"/>
      <c r="C52" s="82"/>
      <c r="D52" s="82"/>
      <c r="E52" s="77"/>
      <c r="F52" s="77"/>
      <c r="G52" s="77"/>
      <c r="H52" s="75" t="s">
        <v>79</v>
      </c>
      <c r="I52" s="75"/>
      <c r="J52" s="75"/>
      <c r="K52" s="74" t="s">
        <v>105</v>
      </c>
      <c r="L52" s="74"/>
    </row>
    <row r="53" spans="2:12" x14ac:dyDescent="0.25">
      <c r="B53" s="82"/>
      <c r="C53" s="82"/>
      <c r="D53" s="82"/>
      <c r="E53" s="105" t="s">
        <v>83</v>
      </c>
      <c r="F53" s="105" t="s">
        <v>108</v>
      </c>
      <c r="G53" s="105"/>
      <c r="H53" s="75" t="s">
        <v>84</v>
      </c>
      <c r="I53" s="75"/>
      <c r="J53" s="75"/>
      <c r="K53" s="74" t="s">
        <v>85</v>
      </c>
      <c r="L53" s="74"/>
    </row>
    <row r="54" spans="2:12" x14ac:dyDescent="0.25">
      <c r="B54" s="73"/>
      <c r="C54" s="73"/>
      <c r="D54" s="73"/>
      <c r="E54" s="106"/>
      <c r="F54" s="106"/>
      <c r="G54" s="106"/>
      <c r="H54" s="77" t="s">
        <v>79</v>
      </c>
      <c r="I54" s="77"/>
      <c r="J54" s="77"/>
      <c r="K54" s="76" t="s">
        <v>105</v>
      </c>
      <c r="L54" s="76"/>
    </row>
    <row r="55" spans="2:12" x14ac:dyDescent="0.25">
      <c r="B55" s="73" t="s">
        <v>86</v>
      </c>
      <c r="C55" s="73"/>
      <c r="D55" s="73"/>
      <c r="E55" s="72" t="s">
        <v>109</v>
      </c>
      <c r="F55" s="108"/>
    </row>
    <row r="56" spans="2:12" x14ac:dyDescent="0.25">
      <c r="F56" s="109"/>
    </row>
  </sheetData>
  <mergeCells count="68">
    <mergeCell ref="H51:J51"/>
    <mergeCell ref="K51:L51"/>
    <mergeCell ref="E47:E50"/>
    <mergeCell ref="H52:J52"/>
    <mergeCell ref="K52:L52"/>
    <mergeCell ref="B38:G38"/>
    <mergeCell ref="M39:O39"/>
    <mergeCell ref="F19:F23"/>
    <mergeCell ref="F24:F28"/>
    <mergeCell ref="E30:E32"/>
    <mergeCell ref="F30:F32"/>
    <mergeCell ref="B34:G34"/>
    <mergeCell ref="D35:D37"/>
    <mergeCell ref="E36:E37"/>
    <mergeCell ref="F36:F37"/>
    <mergeCell ref="D6:D33"/>
    <mergeCell ref="E6:E7"/>
    <mergeCell ref="F6:F7"/>
    <mergeCell ref="E8:E10"/>
    <mergeCell ref="F8:F10"/>
    <mergeCell ref="E12:E13"/>
    <mergeCell ref="F12:F13"/>
    <mergeCell ref="E14:E15"/>
    <mergeCell ref="E16:E18"/>
    <mergeCell ref="E19:E29"/>
    <mergeCell ref="B2:O2"/>
    <mergeCell ref="B4:C5"/>
    <mergeCell ref="D4:D5"/>
    <mergeCell ref="E4:E5"/>
    <mergeCell ref="F4:F5"/>
    <mergeCell ref="G4:G5"/>
    <mergeCell ref="H4:J4"/>
    <mergeCell ref="K4:L4"/>
    <mergeCell ref="M4:O4"/>
    <mergeCell ref="B41:D41"/>
    <mergeCell ref="B42:D42"/>
    <mergeCell ref="F43:G43"/>
    <mergeCell ref="B43:D46"/>
    <mergeCell ref="H43:J43"/>
    <mergeCell ref="H46:J46"/>
    <mergeCell ref="H45:J45"/>
    <mergeCell ref="F46:G46"/>
    <mergeCell ref="F45:G45"/>
    <mergeCell ref="K43:L43"/>
    <mergeCell ref="F44:G44"/>
    <mergeCell ref="H44:J44"/>
    <mergeCell ref="K44:L44"/>
    <mergeCell ref="K49:L49"/>
    <mergeCell ref="F47:G50"/>
    <mergeCell ref="K50:L50"/>
    <mergeCell ref="H50:J50"/>
    <mergeCell ref="K46:L46"/>
    <mergeCell ref="K45:L45"/>
    <mergeCell ref="B55:D55"/>
    <mergeCell ref="H47:J47"/>
    <mergeCell ref="K47:L47"/>
    <mergeCell ref="H48:J48"/>
    <mergeCell ref="K48:L48"/>
    <mergeCell ref="H49:J49"/>
    <mergeCell ref="B47:D54"/>
    <mergeCell ref="K54:L54"/>
    <mergeCell ref="K53:L53"/>
    <mergeCell ref="H54:J54"/>
    <mergeCell ref="H53:J53"/>
    <mergeCell ref="F53:G54"/>
    <mergeCell ref="E53:E54"/>
    <mergeCell ref="E51:E52"/>
    <mergeCell ref="F51:G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2023-09-11T11:31:56Z</dcterms:modified>
</cp:coreProperties>
</file>