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I25" i="1"/>
  <c r="H25" i="1"/>
  <c r="J24" i="1"/>
  <c r="K24" i="1" s="1"/>
  <c r="K23" i="1"/>
  <c r="J23" i="1"/>
  <c r="J22" i="1"/>
  <c r="K22" i="1" s="1"/>
  <c r="K21" i="1"/>
  <c r="J21" i="1"/>
  <c r="J20" i="1"/>
  <c r="K20" i="1" s="1"/>
  <c r="K19" i="1"/>
  <c r="J19" i="1"/>
  <c r="J18" i="1"/>
  <c r="K18" i="1" s="1"/>
  <c r="K17" i="1"/>
  <c r="J17" i="1"/>
  <c r="J16" i="1"/>
  <c r="K16" i="1" s="1"/>
  <c r="K15" i="1"/>
  <c r="J15" i="1"/>
  <c r="J14" i="1"/>
  <c r="K14" i="1" s="1"/>
  <c r="K13" i="1"/>
  <c r="J13" i="1"/>
  <c r="J12" i="1"/>
  <c r="K12" i="1" s="1"/>
  <c r="K11" i="1"/>
  <c r="J11" i="1"/>
  <c r="J10" i="1"/>
  <c r="K10" i="1" s="1"/>
  <c r="K9" i="1"/>
  <c r="J9" i="1"/>
  <c r="J8" i="1"/>
  <c r="K8" i="1" s="1"/>
  <c r="K7" i="1"/>
  <c r="J7" i="1"/>
  <c r="J6" i="1"/>
  <c r="K6" i="1" s="1"/>
  <c r="K25" i="1" l="1"/>
  <c r="J25" i="1"/>
</calcChain>
</file>

<file path=xl/sharedStrings.xml><?xml version="1.0" encoding="utf-8"?>
<sst xmlns="http://schemas.openxmlformats.org/spreadsheetml/2006/main" count="103" uniqueCount="89">
  <si>
    <t>MO soje - Draksenić, Mlin Jelena - 2022.</t>
  </si>
  <si>
    <t>r.br.</t>
  </si>
  <si>
    <t>gz</t>
  </si>
  <si>
    <t>institus</t>
  </si>
  <si>
    <t>sorta</t>
  </si>
  <si>
    <t>norma sjetve x1000</t>
  </si>
  <si>
    <t>žetva</t>
  </si>
  <si>
    <t xml:space="preserve">prinos </t>
  </si>
  <si>
    <t>analiza</t>
  </si>
  <si>
    <r>
      <t>P m</t>
    </r>
    <r>
      <rPr>
        <b/>
        <sz val="14"/>
        <color theme="1"/>
        <rFont val="Calibri"/>
        <family val="2"/>
      </rPr>
      <t>²</t>
    </r>
  </si>
  <si>
    <t>vlaga %</t>
  </si>
  <si>
    <t>kg</t>
  </si>
  <si>
    <t>sirovo</t>
  </si>
  <si>
    <t>visina cm</t>
  </si>
  <si>
    <t>do prve mahune cm</t>
  </si>
  <si>
    <t>broj spratova</t>
  </si>
  <si>
    <t>broj mahuna</t>
  </si>
  <si>
    <t>broj bočnih grana</t>
  </si>
  <si>
    <t>000</t>
  </si>
  <si>
    <t>Delta Agrar</t>
  </si>
  <si>
    <t>Maestral</t>
  </si>
  <si>
    <t>00</t>
  </si>
  <si>
    <t>NS</t>
  </si>
  <si>
    <t>Tajfun</t>
  </si>
  <si>
    <t>Passat</t>
  </si>
  <si>
    <t>00/0</t>
  </si>
  <si>
    <t>BL</t>
  </si>
  <si>
    <t>Sana</t>
  </si>
  <si>
    <t>600-650</t>
  </si>
  <si>
    <t>Marina</t>
  </si>
  <si>
    <t>OS</t>
  </si>
  <si>
    <t>Lucija</t>
  </si>
  <si>
    <t>600-700</t>
  </si>
  <si>
    <t>0</t>
  </si>
  <si>
    <t>ZP</t>
  </si>
  <si>
    <t>Selena</t>
  </si>
  <si>
    <t>Atlas</t>
  </si>
  <si>
    <t>Pelikan</t>
  </si>
  <si>
    <t>0/I</t>
  </si>
  <si>
    <t>RWA</t>
  </si>
  <si>
    <t>Gala</t>
  </si>
  <si>
    <t>Sunce</t>
  </si>
  <si>
    <t>520-560</t>
  </si>
  <si>
    <t>Zora</t>
  </si>
  <si>
    <t>580-600</t>
  </si>
  <si>
    <t>I</t>
  </si>
  <si>
    <t>Laura</t>
  </si>
  <si>
    <t>Wendy</t>
  </si>
  <si>
    <t>Sonja</t>
  </si>
  <si>
    <t>500-550</t>
  </si>
  <si>
    <t>Maximus</t>
  </si>
  <si>
    <t>Apolo</t>
  </si>
  <si>
    <t>II</t>
  </si>
  <si>
    <t>Lidija</t>
  </si>
  <si>
    <t>Volođa</t>
  </si>
  <si>
    <t>prosjek</t>
  </si>
  <si>
    <t>predusjev</t>
  </si>
  <si>
    <t>žito</t>
  </si>
  <si>
    <t>sjetva</t>
  </si>
  <si>
    <t>19.04.</t>
  </si>
  <si>
    <t>đubrenje</t>
  </si>
  <si>
    <t>13.12.</t>
  </si>
  <si>
    <t>osnovno - prije oranja</t>
  </si>
  <si>
    <t>NPK (7-21-21)</t>
  </si>
  <si>
    <t>300 kg/ha</t>
  </si>
  <si>
    <t>zaštita</t>
  </si>
  <si>
    <t>21.04.</t>
  </si>
  <si>
    <t>osnovno - prije nicanja</t>
  </si>
  <si>
    <t>Frontier super</t>
  </si>
  <si>
    <t>0,75 l/ha</t>
  </si>
  <si>
    <t>Sencor</t>
  </si>
  <si>
    <t>0,125 l/ha</t>
  </si>
  <si>
    <t>Galup biograde total</t>
  </si>
  <si>
    <t>2 l/ha</t>
  </si>
  <si>
    <t>10.05.</t>
  </si>
  <si>
    <t>korekcija I</t>
  </si>
  <si>
    <t>Corum + Dash + Okvir</t>
  </si>
  <si>
    <t>0,9 l/ha+0,5 l/ha+8 gr/ha</t>
  </si>
  <si>
    <t>20.05.</t>
  </si>
  <si>
    <t>korekcija II</t>
  </si>
  <si>
    <t>0,75l/ha+0,5l/ha+4 gr/ha</t>
  </si>
  <si>
    <t>01.06.</t>
  </si>
  <si>
    <t>korekcija III</t>
  </si>
  <si>
    <t>Corum + Dash + Aleox</t>
  </si>
  <si>
    <t>0,75l/ha+0,5l/ha+0,1 l/ha</t>
  </si>
  <si>
    <t>06.06.</t>
  </si>
  <si>
    <t>korekcija IV</t>
  </si>
  <si>
    <t>Focus ultra</t>
  </si>
  <si>
    <t>08.09.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</si>
</sst>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="70" zoomScaleNormal="70" workbookViewId="0">
      <selection activeCell="L32" sqref="L32"/>
    </sheetView>
  </sheetViews>
  <sheetFormatPr defaultRowHeight="18.75" x14ac:dyDescent="0.25"/>
  <cols>
    <col min="1" max="1" width="1.85546875" style="1" customWidth="1"/>
    <col min="2" max="2" width="5.140625" style="1" customWidth="1"/>
    <col min="3" max="3" width="11.85546875" style="1" customWidth="1"/>
    <col min="4" max="4" width="22.85546875" style="1" customWidth="1"/>
    <col min="5" max="5" width="26.85546875" style="1" bestFit="1" customWidth="1"/>
    <col min="6" max="6" width="25.7109375" style="1" bestFit="1" customWidth="1"/>
    <col min="7" max="7" width="30.140625" style="1" bestFit="1" customWidth="1"/>
    <col min="8" max="12" width="15.7109375" style="1" customWidth="1"/>
    <col min="13" max="13" width="20.140625" style="1" bestFit="1" customWidth="1"/>
    <col min="14" max="15" width="15.7109375" style="1" customWidth="1"/>
    <col min="16" max="16" width="18" style="1" bestFit="1" customWidth="1"/>
    <col min="17" max="18" width="15.7109375" style="1" customWidth="1"/>
    <col min="19" max="16384" width="9.140625" style="1"/>
  </cols>
  <sheetData>
    <row r="1" spans="2:16" ht="19.5" thickBot="1" x14ac:dyDescent="0.3"/>
    <row r="2" spans="2:16" ht="19.5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9.5" thickBot="1" x14ac:dyDescent="0.3"/>
    <row r="4" spans="2:16" x14ac:dyDescent="0.25">
      <c r="B4" s="5" t="s">
        <v>1</v>
      </c>
      <c r="C4" s="6" t="s">
        <v>2</v>
      </c>
      <c r="D4" s="6" t="s">
        <v>3</v>
      </c>
      <c r="E4" s="7" t="s">
        <v>4</v>
      </c>
      <c r="F4" s="8" t="s">
        <v>5</v>
      </c>
      <c r="G4" s="5" t="s">
        <v>6</v>
      </c>
      <c r="H4" s="6"/>
      <c r="I4" s="7"/>
      <c r="J4" s="5" t="s">
        <v>7</v>
      </c>
      <c r="K4" s="7"/>
      <c r="L4" s="9" t="s">
        <v>8</v>
      </c>
      <c r="M4" s="10"/>
      <c r="N4" s="10"/>
      <c r="O4" s="10"/>
      <c r="P4" s="11"/>
    </row>
    <row r="5" spans="2:16" ht="38.25" thickBot="1" x14ac:dyDescent="0.3">
      <c r="B5" s="12"/>
      <c r="C5" s="13"/>
      <c r="D5" s="13"/>
      <c r="E5" s="14"/>
      <c r="F5" s="15"/>
      <c r="G5" s="16" t="s">
        <v>9</v>
      </c>
      <c r="H5" s="17" t="s">
        <v>10</v>
      </c>
      <c r="I5" s="18" t="s">
        <v>11</v>
      </c>
      <c r="J5" s="16" t="s">
        <v>12</v>
      </c>
      <c r="K5" s="19">
        <v>0.13</v>
      </c>
      <c r="L5" s="20" t="s">
        <v>13</v>
      </c>
      <c r="M5" s="21" t="s">
        <v>14</v>
      </c>
      <c r="N5" s="21" t="s">
        <v>15</v>
      </c>
      <c r="O5" s="21" t="s">
        <v>16</v>
      </c>
      <c r="P5" s="22" t="s">
        <v>17</v>
      </c>
    </row>
    <row r="6" spans="2:16" ht="19.5" thickBot="1" x14ac:dyDescent="0.3">
      <c r="B6" s="23">
        <v>1</v>
      </c>
      <c r="C6" s="24" t="s">
        <v>18</v>
      </c>
      <c r="D6" s="25" t="s">
        <v>19</v>
      </c>
      <c r="E6" s="26" t="s">
        <v>20</v>
      </c>
      <c r="F6" s="27">
        <v>500</v>
      </c>
      <c r="G6" s="23">
        <v>780</v>
      </c>
      <c r="H6" s="25">
        <v>11.1</v>
      </c>
      <c r="I6" s="26">
        <v>204</v>
      </c>
      <c r="J6" s="28">
        <f>I6/G6*10000</f>
        <v>2615.3846153846157</v>
      </c>
      <c r="K6" s="29">
        <f>(100-H6)/87*J6</f>
        <v>2672.5022104332452</v>
      </c>
      <c r="L6" s="30">
        <v>80.333333333333329</v>
      </c>
      <c r="M6" s="31">
        <v>12.222222222222221</v>
      </c>
      <c r="N6" s="31">
        <v>9.7777777777777786</v>
      </c>
      <c r="O6" s="32">
        <v>25.777777777777779</v>
      </c>
      <c r="P6" s="33">
        <v>1.7777777777777777</v>
      </c>
    </row>
    <row r="7" spans="2:16" x14ac:dyDescent="0.25">
      <c r="B7" s="34">
        <v>2</v>
      </c>
      <c r="C7" s="35" t="s">
        <v>21</v>
      </c>
      <c r="D7" s="36" t="s">
        <v>22</v>
      </c>
      <c r="E7" s="37" t="s">
        <v>23</v>
      </c>
      <c r="F7" s="38">
        <v>550</v>
      </c>
      <c r="G7" s="34">
        <v>780</v>
      </c>
      <c r="H7" s="39">
        <v>11.2</v>
      </c>
      <c r="I7" s="37">
        <v>236</v>
      </c>
      <c r="J7" s="40">
        <f t="shared" ref="J7:J24" si="0">I7/G7*10000</f>
        <v>3025.6410256410254</v>
      </c>
      <c r="K7" s="41">
        <f t="shared" ref="K7:K24" si="1">(100-H7)/87*J7</f>
        <v>3088.2404951370468</v>
      </c>
      <c r="L7" s="42">
        <v>78.111111111111114</v>
      </c>
      <c r="M7" s="43">
        <v>14.444444444444445</v>
      </c>
      <c r="N7" s="43">
        <v>11.888888888888889</v>
      </c>
      <c r="O7" s="44">
        <v>44.444444444444443</v>
      </c>
      <c r="P7" s="45">
        <v>4</v>
      </c>
    </row>
    <row r="8" spans="2:16" ht="19.5" thickBot="1" x14ac:dyDescent="0.3">
      <c r="B8" s="46">
        <v>3</v>
      </c>
      <c r="C8" s="47"/>
      <c r="D8" s="48" t="s">
        <v>19</v>
      </c>
      <c r="E8" s="49" t="s">
        <v>24</v>
      </c>
      <c r="F8" s="50">
        <v>500</v>
      </c>
      <c r="G8" s="46">
        <v>780</v>
      </c>
      <c r="H8" s="48">
        <v>11.2</v>
      </c>
      <c r="I8" s="49">
        <v>240</v>
      </c>
      <c r="J8" s="51">
        <f t="shared" si="0"/>
        <v>3076.9230769230771</v>
      </c>
      <c r="K8" s="52">
        <f t="shared" si="1"/>
        <v>3140.583554376658</v>
      </c>
      <c r="L8" s="53">
        <v>89.888888888888886</v>
      </c>
      <c r="M8" s="54">
        <v>15.666666666666666</v>
      </c>
      <c r="N8" s="54">
        <v>11</v>
      </c>
      <c r="O8" s="55">
        <v>25.777777777777779</v>
      </c>
      <c r="P8" s="56">
        <v>0.66666666666666663</v>
      </c>
    </row>
    <row r="9" spans="2:16" x14ac:dyDescent="0.25">
      <c r="B9" s="57">
        <v>4</v>
      </c>
      <c r="C9" s="58" t="s">
        <v>25</v>
      </c>
      <c r="D9" s="59" t="s">
        <v>26</v>
      </c>
      <c r="E9" s="60" t="s">
        <v>27</v>
      </c>
      <c r="F9" s="61" t="s">
        <v>28</v>
      </c>
      <c r="G9" s="57">
        <v>780</v>
      </c>
      <c r="H9" s="62">
        <v>9.9</v>
      </c>
      <c r="I9" s="60">
        <v>208</v>
      </c>
      <c r="J9" s="63">
        <f t="shared" si="0"/>
        <v>2666.6666666666665</v>
      </c>
      <c r="K9" s="64">
        <f t="shared" si="1"/>
        <v>2761.685823754789</v>
      </c>
      <c r="L9" s="65">
        <v>100.44444444444444</v>
      </c>
      <c r="M9" s="66">
        <v>12.111111111111111</v>
      </c>
      <c r="N9" s="66">
        <v>11.222222222222221</v>
      </c>
      <c r="O9" s="67">
        <v>37.111111111111114</v>
      </c>
      <c r="P9" s="68">
        <v>1.3333333333333333</v>
      </c>
    </row>
    <row r="10" spans="2:16" x14ac:dyDescent="0.25">
      <c r="B10" s="69">
        <v>5</v>
      </c>
      <c r="C10" s="70"/>
      <c r="D10" s="71"/>
      <c r="E10" s="72" t="s">
        <v>29</v>
      </c>
      <c r="F10" s="73" t="s">
        <v>28</v>
      </c>
      <c r="G10" s="69">
        <v>780</v>
      </c>
      <c r="H10" s="74">
        <v>10.3</v>
      </c>
      <c r="I10" s="72">
        <v>243</v>
      </c>
      <c r="J10" s="75">
        <f t="shared" si="0"/>
        <v>3115.3846153846152</v>
      </c>
      <c r="K10" s="76">
        <f t="shared" si="1"/>
        <v>3212.0689655172409</v>
      </c>
      <c r="L10" s="77">
        <v>94.333333333333329</v>
      </c>
      <c r="M10" s="78">
        <v>10.222222222222221</v>
      </c>
      <c r="N10" s="78">
        <v>11.222222222222221</v>
      </c>
      <c r="O10" s="79">
        <v>53.777777777777779</v>
      </c>
      <c r="P10" s="80">
        <v>3.3333333333333335</v>
      </c>
    </row>
    <row r="11" spans="2:16" ht="19.5" thickBot="1" x14ac:dyDescent="0.3">
      <c r="B11" s="81">
        <v>6</v>
      </c>
      <c r="C11" s="82"/>
      <c r="D11" s="83" t="s">
        <v>30</v>
      </c>
      <c r="E11" s="84" t="s">
        <v>31</v>
      </c>
      <c r="F11" s="85" t="s">
        <v>32</v>
      </c>
      <c r="G11" s="81">
        <v>780</v>
      </c>
      <c r="H11" s="83">
        <v>10.7</v>
      </c>
      <c r="I11" s="84">
        <v>275</v>
      </c>
      <c r="J11" s="86">
        <f t="shared" si="0"/>
        <v>3525.6410256410259</v>
      </c>
      <c r="K11" s="87">
        <f t="shared" si="1"/>
        <v>3618.8476274683167</v>
      </c>
      <c r="L11" s="88">
        <v>103.33333333333333</v>
      </c>
      <c r="M11" s="89">
        <v>13.555555555555555</v>
      </c>
      <c r="N11" s="89">
        <v>12.888888888888889</v>
      </c>
      <c r="O11" s="90">
        <v>33.333333333333336</v>
      </c>
      <c r="P11" s="91">
        <v>0.66666666666666663</v>
      </c>
    </row>
    <row r="12" spans="2:16" x14ac:dyDescent="0.25">
      <c r="B12" s="34">
        <v>7</v>
      </c>
      <c r="C12" s="35" t="s">
        <v>33</v>
      </c>
      <c r="D12" s="36" t="s">
        <v>34</v>
      </c>
      <c r="E12" s="37" t="s">
        <v>35</v>
      </c>
      <c r="F12" s="38">
        <v>500</v>
      </c>
      <c r="G12" s="34">
        <v>780</v>
      </c>
      <c r="H12" s="36">
        <v>10.6</v>
      </c>
      <c r="I12" s="37">
        <v>240</v>
      </c>
      <c r="J12" s="40">
        <f t="shared" si="0"/>
        <v>3076.9230769230771</v>
      </c>
      <c r="K12" s="41">
        <f t="shared" si="1"/>
        <v>3161.8037135278519</v>
      </c>
      <c r="L12" s="42">
        <v>87.777777777777771</v>
      </c>
      <c r="M12" s="43">
        <v>16.666666666666668</v>
      </c>
      <c r="N12" s="43">
        <v>10.222222222222221</v>
      </c>
      <c r="O12" s="44">
        <v>29.888888888888889</v>
      </c>
      <c r="P12" s="45">
        <v>0.77777777777777779</v>
      </c>
    </row>
    <row r="13" spans="2:16" x14ac:dyDescent="0.25">
      <c r="B13" s="69">
        <v>8</v>
      </c>
      <c r="C13" s="70"/>
      <c r="D13" s="74" t="s">
        <v>22</v>
      </c>
      <c r="E13" s="72" t="s">
        <v>36</v>
      </c>
      <c r="F13" s="73">
        <v>500</v>
      </c>
      <c r="G13" s="69">
        <v>780</v>
      </c>
      <c r="H13" s="92">
        <v>10</v>
      </c>
      <c r="I13" s="72">
        <v>254</v>
      </c>
      <c r="J13" s="75">
        <f t="shared" si="0"/>
        <v>3256.4102564102564</v>
      </c>
      <c r="K13" s="76">
        <f t="shared" si="1"/>
        <v>3368.7002652519895</v>
      </c>
      <c r="L13" s="77">
        <v>108.44444444444444</v>
      </c>
      <c r="M13" s="78">
        <v>23.444444444444443</v>
      </c>
      <c r="N13" s="78">
        <v>10.333333333333334</v>
      </c>
      <c r="O13" s="79">
        <v>28.222222222222221</v>
      </c>
      <c r="P13" s="80">
        <v>0.77777777777777779</v>
      </c>
    </row>
    <row r="14" spans="2:16" ht="19.5" thickBot="1" x14ac:dyDescent="0.3">
      <c r="B14" s="46">
        <v>9</v>
      </c>
      <c r="C14" s="47"/>
      <c r="D14" s="48" t="s">
        <v>19</v>
      </c>
      <c r="E14" s="49" t="s">
        <v>37</v>
      </c>
      <c r="F14" s="50">
        <v>450</v>
      </c>
      <c r="G14" s="46">
        <v>780</v>
      </c>
      <c r="H14" s="48">
        <v>11.3</v>
      </c>
      <c r="I14" s="49">
        <v>240</v>
      </c>
      <c r="J14" s="51">
        <f t="shared" si="0"/>
        <v>3076.9230769230771</v>
      </c>
      <c r="K14" s="52">
        <f t="shared" si="1"/>
        <v>3137.0468611847928</v>
      </c>
      <c r="L14" s="53">
        <v>98.888888888888886</v>
      </c>
      <c r="M14" s="54">
        <v>18.444444444444443</v>
      </c>
      <c r="N14" s="54">
        <v>10.555555555555555</v>
      </c>
      <c r="O14" s="55">
        <v>37.666666666666664</v>
      </c>
      <c r="P14" s="56">
        <v>1.8888888888888888</v>
      </c>
    </row>
    <row r="15" spans="2:16" x14ac:dyDescent="0.25">
      <c r="B15" s="57">
        <v>10</v>
      </c>
      <c r="C15" s="58" t="s">
        <v>38</v>
      </c>
      <c r="D15" s="62" t="s">
        <v>39</v>
      </c>
      <c r="E15" s="60" t="s">
        <v>40</v>
      </c>
      <c r="F15" s="61">
        <v>700</v>
      </c>
      <c r="G15" s="57">
        <v>780</v>
      </c>
      <c r="H15" s="62">
        <v>10.6</v>
      </c>
      <c r="I15" s="60">
        <v>243</v>
      </c>
      <c r="J15" s="63">
        <f t="shared" si="0"/>
        <v>3115.3846153846152</v>
      </c>
      <c r="K15" s="64">
        <f t="shared" si="1"/>
        <v>3201.3262599469494</v>
      </c>
      <c r="L15" s="65">
        <v>104.66666666666667</v>
      </c>
      <c r="M15" s="66">
        <v>8.2222222222222214</v>
      </c>
      <c r="N15" s="66">
        <v>14.888888888888889</v>
      </c>
      <c r="O15" s="67">
        <v>35.111111111111114</v>
      </c>
      <c r="P15" s="68">
        <v>0.77777777777777779</v>
      </c>
    </row>
    <row r="16" spans="2:16" x14ac:dyDescent="0.25">
      <c r="B16" s="69">
        <v>11</v>
      </c>
      <c r="C16" s="70"/>
      <c r="D16" s="71" t="s">
        <v>30</v>
      </c>
      <c r="E16" s="72" t="s">
        <v>41</v>
      </c>
      <c r="F16" s="73" t="s">
        <v>42</v>
      </c>
      <c r="G16" s="69">
        <v>780</v>
      </c>
      <c r="H16" s="92">
        <v>11</v>
      </c>
      <c r="I16" s="72">
        <v>290</v>
      </c>
      <c r="J16" s="75">
        <f t="shared" si="0"/>
        <v>3717.9487179487182</v>
      </c>
      <c r="K16" s="76">
        <f t="shared" si="1"/>
        <v>3803.4188034188037</v>
      </c>
      <c r="L16" s="77">
        <v>101.55555555555556</v>
      </c>
      <c r="M16" s="78">
        <v>26.222222222222221</v>
      </c>
      <c r="N16" s="78">
        <v>8.6666666666666661</v>
      </c>
      <c r="O16" s="79">
        <v>19.777777777777779</v>
      </c>
      <c r="P16" s="80">
        <v>0</v>
      </c>
    </row>
    <row r="17" spans="2:16" ht="19.5" thickBot="1" x14ac:dyDescent="0.3">
      <c r="B17" s="81">
        <v>12</v>
      </c>
      <c r="C17" s="82"/>
      <c r="D17" s="93"/>
      <c r="E17" s="84" t="s">
        <v>43</v>
      </c>
      <c r="F17" s="85" t="s">
        <v>44</v>
      </c>
      <c r="G17" s="81">
        <v>780</v>
      </c>
      <c r="H17" s="83">
        <v>10.4</v>
      </c>
      <c r="I17" s="84">
        <v>312</v>
      </c>
      <c r="J17" s="86">
        <f t="shared" si="0"/>
        <v>4000</v>
      </c>
      <c r="K17" s="87">
        <f t="shared" si="1"/>
        <v>4119.5402298850577</v>
      </c>
      <c r="L17" s="88">
        <v>119.22222222222223</v>
      </c>
      <c r="M17" s="89">
        <v>18.444444444444443</v>
      </c>
      <c r="N17" s="89">
        <v>12</v>
      </c>
      <c r="O17" s="90">
        <v>37.777777777777779</v>
      </c>
      <c r="P17" s="91">
        <v>0.44444444444444442</v>
      </c>
    </row>
    <row r="18" spans="2:16" x14ac:dyDescent="0.25">
      <c r="B18" s="34">
        <v>13</v>
      </c>
      <c r="C18" s="35" t="s">
        <v>45</v>
      </c>
      <c r="D18" s="36" t="s">
        <v>34</v>
      </c>
      <c r="E18" s="37" t="s">
        <v>46</v>
      </c>
      <c r="F18" s="38">
        <v>450</v>
      </c>
      <c r="G18" s="34">
        <v>780</v>
      </c>
      <c r="H18" s="36">
        <v>12.4</v>
      </c>
      <c r="I18" s="37">
        <v>267</v>
      </c>
      <c r="J18" s="40">
        <f t="shared" si="0"/>
        <v>3423.0769230769233</v>
      </c>
      <c r="K18" s="41">
        <f t="shared" si="1"/>
        <v>3446.6843501326262</v>
      </c>
      <c r="L18" s="42">
        <v>110.88888888888889</v>
      </c>
      <c r="M18" s="43">
        <v>15.555555555555555</v>
      </c>
      <c r="N18" s="43">
        <v>12.444444444444445</v>
      </c>
      <c r="O18" s="44">
        <v>47.666666666666664</v>
      </c>
      <c r="P18" s="45">
        <v>2.4444444444444446</v>
      </c>
    </row>
    <row r="19" spans="2:16" x14ac:dyDescent="0.25">
      <c r="B19" s="69">
        <v>14</v>
      </c>
      <c r="C19" s="70"/>
      <c r="D19" s="74" t="s">
        <v>39</v>
      </c>
      <c r="E19" s="72" t="s">
        <v>47</v>
      </c>
      <c r="F19" s="73">
        <v>500</v>
      </c>
      <c r="G19" s="69">
        <v>780</v>
      </c>
      <c r="H19" s="74">
        <v>15.7</v>
      </c>
      <c r="I19" s="72">
        <v>306</v>
      </c>
      <c r="J19" s="75">
        <f t="shared" si="0"/>
        <v>3923.0769230769229</v>
      </c>
      <c r="K19" s="76">
        <f t="shared" si="1"/>
        <v>3801.326259946949</v>
      </c>
      <c r="L19" s="77">
        <v>100.88888888888889</v>
      </c>
      <c r="M19" s="78">
        <v>20.555555555555557</v>
      </c>
      <c r="N19" s="78">
        <v>11.333333333333334</v>
      </c>
      <c r="O19" s="79">
        <v>37.111111111111114</v>
      </c>
      <c r="P19" s="80">
        <v>2.8888888888888888</v>
      </c>
    </row>
    <row r="20" spans="2:16" x14ac:dyDescent="0.25">
      <c r="B20" s="69">
        <v>15</v>
      </c>
      <c r="C20" s="70"/>
      <c r="D20" s="74" t="s">
        <v>26</v>
      </c>
      <c r="E20" s="72" t="s">
        <v>48</v>
      </c>
      <c r="F20" s="73" t="s">
        <v>49</v>
      </c>
      <c r="G20" s="69">
        <v>780</v>
      </c>
      <c r="H20" s="92">
        <v>24</v>
      </c>
      <c r="I20" s="72">
        <v>250</v>
      </c>
      <c r="J20" s="75">
        <f t="shared" si="0"/>
        <v>3205.1282051282055</v>
      </c>
      <c r="K20" s="76">
        <f t="shared" si="1"/>
        <v>2799.8821102269385</v>
      </c>
      <c r="L20" s="77">
        <v>137.77777777777777</v>
      </c>
      <c r="M20" s="78">
        <v>16.333333333333332</v>
      </c>
      <c r="N20" s="78">
        <v>14.111111111111111</v>
      </c>
      <c r="O20" s="79">
        <v>38.555555555555557</v>
      </c>
      <c r="P20" s="80">
        <v>9.4444444444444446</v>
      </c>
    </row>
    <row r="21" spans="2:16" x14ac:dyDescent="0.25">
      <c r="B21" s="69">
        <v>16</v>
      </c>
      <c r="C21" s="70"/>
      <c r="D21" s="71" t="s">
        <v>22</v>
      </c>
      <c r="E21" s="72" t="s">
        <v>50</v>
      </c>
      <c r="F21" s="73">
        <v>450</v>
      </c>
      <c r="G21" s="69">
        <v>780</v>
      </c>
      <c r="H21" s="74">
        <v>13.1</v>
      </c>
      <c r="I21" s="72">
        <v>261</v>
      </c>
      <c r="J21" s="75">
        <f t="shared" si="0"/>
        <v>3346.1538461538457</v>
      </c>
      <c r="K21" s="76">
        <f t="shared" si="1"/>
        <v>3342.3076923076919</v>
      </c>
      <c r="L21" s="77">
        <v>113.55555555555556</v>
      </c>
      <c r="M21" s="78">
        <v>14.333333333333334</v>
      </c>
      <c r="N21" s="78">
        <v>15.888888888888889</v>
      </c>
      <c r="O21" s="79">
        <v>51.333333333333336</v>
      </c>
      <c r="P21" s="80">
        <v>3</v>
      </c>
    </row>
    <row r="22" spans="2:16" ht="19.5" thickBot="1" x14ac:dyDescent="0.3">
      <c r="B22" s="46">
        <v>17</v>
      </c>
      <c r="C22" s="47"/>
      <c r="D22" s="94"/>
      <c r="E22" s="49" t="s">
        <v>51</v>
      </c>
      <c r="F22" s="50">
        <v>450</v>
      </c>
      <c r="G22" s="46">
        <v>780</v>
      </c>
      <c r="H22" s="48">
        <v>12.6</v>
      </c>
      <c r="I22" s="49">
        <v>249</v>
      </c>
      <c r="J22" s="51">
        <f t="shared" si="0"/>
        <v>3192.3076923076919</v>
      </c>
      <c r="K22" s="52">
        <f t="shared" si="1"/>
        <v>3206.9849690539345</v>
      </c>
      <c r="L22" s="53">
        <v>91.111111111111114</v>
      </c>
      <c r="M22" s="54">
        <v>15.666666666666666</v>
      </c>
      <c r="N22" s="54">
        <v>12.777777777777779</v>
      </c>
      <c r="O22" s="55">
        <v>33.444444444444443</v>
      </c>
      <c r="P22" s="56">
        <v>1.7777777777777777</v>
      </c>
    </row>
    <row r="23" spans="2:16" x14ac:dyDescent="0.25">
      <c r="B23" s="57">
        <v>18</v>
      </c>
      <c r="C23" s="59" t="s">
        <v>52</v>
      </c>
      <c r="D23" s="62" t="s">
        <v>34</v>
      </c>
      <c r="E23" s="60" t="s">
        <v>53</v>
      </c>
      <c r="F23" s="61">
        <v>400</v>
      </c>
      <c r="G23" s="57">
        <v>780</v>
      </c>
      <c r="H23" s="62">
        <v>12.3</v>
      </c>
      <c r="I23" s="60">
        <v>251</v>
      </c>
      <c r="J23" s="63">
        <f t="shared" si="0"/>
        <v>3217.9487179487182</v>
      </c>
      <c r="K23" s="64">
        <f t="shared" si="1"/>
        <v>3243.8402593575011</v>
      </c>
      <c r="L23" s="65">
        <v>132.55555555555554</v>
      </c>
      <c r="M23" s="66">
        <v>16.111111111111111</v>
      </c>
      <c r="N23" s="66">
        <v>12.888888888888889</v>
      </c>
      <c r="O23" s="67">
        <v>34.777777777777779</v>
      </c>
      <c r="P23" s="68">
        <v>0.33333333333333331</v>
      </c>
    </row>
    <row r="24" spans="2:16" ht="19.5" thickBot="1" x14ac:dyDescent="0.3">
      <c r="B24" s="46">
        <v>19</v>
      </c>
      <c r="C24" s="94"/>
      <c r="D24" s="48" t="s">
        <v>19</v>
      </c>
      <c r="E24" s="49" t="s">
        <v>54</v>
      </c>
      <c r="F24" s="50">
        <v>400</v>
      </c>
      <c r="G24" s="46">
        <v>715</v>
      </c>
      <c r="H24" s="48">
        <v>11.3</v>
      </c>
      <c r="I24" s="49">
        <v>208</v>
      </c>
      <c r="J24" s="51">
        <f t="shared" si="0"/>
        <v>2909.090909090909</v>
      </c>
      <c r="K24" s="52">
        <f t="shared" si="1"/>
        <v>2965.9352142110765</v>
      </c>
      <c r="L24" s="53">
        <v>98.444444444444443</v>
      </c>
      <c r="M24" s="54">
        <v>14</v>
      </c>
      <c r="N24" s="54">
        <v>11.666666666666666</v>
      </c>
      <c r="O24" s="55">
        <v>36.111111111111114</v>
      </c>
      <c r="P24" s="56">
        <v>0.77777777777777779</v>
      </c>
    </row>
    <row r="25" spans="2:16" ht="19.5" thickBot="1" x14ac:dyDescent="0.3">
      <c r="B25" s="2" t="s">
        <v>55</v>
      </c>
      <c r="C25" s="3"/>
      <c r="D25" s="3"/>
      <c r="E25" s="3"/>
      <c r="F25" s="3"/>
      <c r="G25" s="95"/>
      <c r="H25" s="96">
        <f t="shared" ref="H25:P25" si="2">AVERAGE(H6:H24)</f>
        <v>12.089473684210526</v>
      </c>
      <c r="I25" s="97">
        <f t="shared" si="2"/>
        <v>251.42105263157896</v>
      </c>
      <c r="J25" s="98">
        <f t="shared" si="2"/>
        <v>3236.1059992638943</v>
      </c>
      <c r="K25" s="99">
        <f t="shared" si="2"/>
        <v>3268.0381929020773</v>
      </c>
      <c r="L25" s="100">
        <f t="shared" si="2"/>
        <v>102.7485380116959</v>
      </c>
      <c r="M25" s="101">
        <f t="shared" si="2"/>
        <v>15.906432748538013</v>
      </c>
      <c r="N25" s="101">
        <f t="shared" si="2"/>
        <v>11.883040935672517</v>
      </c>
      <c r="O25" s="101">
        <f t="shared" si="2"/>
        <v>36.192982456140356</v>
      </c>
      <c r="P25" s="97">
        <f t="shared" si="2"/>
        <v>1.9532163742690061</v>
      </c>
    </row>
    <row r="27" spans="2:16" x14ac:dyDescent="0.25">
      <c r="B27" s="102" t="s">
        <v>56</v>
      </c>
      <c r="C27" s="102"/>
      <c r="D27" s="103" t="s">
        <v>57</v>
      </c>
      <c r="E27" s="104"/>
      <c r="F27" s="104"/>
      <c r="G27" s="104"/>
    </row>
    <row r="28" spans="2:16" x14ac:dyDescent="0.25">
      <c r="B28" s="105" t="s">
        <v>58</v>
      </c>
      <c r="C28" s="105"/>
      <c r="D28" s="106" t="s">
        <v>59</v>
      </c>
      <c r="E28" s="104"/>
      <c r="F28" s="104"/>
      <c r="G28" s="107"/>
    </row>
    <row r="29" spans="2:16" x14ac:dyDescent="0.25">
      <c r="B29" s="105" t="s">
        <v>60</v>
      </c>
      <c r="C29" s="105"/>
      <c r="D29" s="103" t="s">
        <v>61</v>
      </c>
      <c r="E29" s="103" t="s">
        <v>62</v>
      </c>
      <c r="F29" s="103" t="s">
        <v>63</v>
      </c>
      <c r="G29" s="108" t="s">
        <v>64</v>
      </c>
    </row>
    <row r="30" spans="2:16" x14ac:dyDescent="0.25">
      <c r="B30" s="109" t="s">
        <v>65</v>
      </c>
      <c r="C30" s="109"/>
      <c r="D30" s="110" t="s">
        <v>66</v>
      </c>
      <c r="E30" s="110" t="s">
        <v>67</v>
      </c>
      <c r="F30" s="106" t="s">
        <v>68</v>
      </c>
      <c r="G30" s="111" t="s">
        <v>69</v>
      </c>
    </row>
    <row r="31" spans="2:16" x14ac:dyDescent="0.25">
      <c r="B31" s="112"/>
      <c r="C31" s="112"/>
      <c r="D31" s="113"/>
      <c r="E31" s="113"/>
      <c r="F31" s="103" t="s">
        <v>70</v>
      </c>
      <c r="G31" s="108" t="s">
        <v>71</v>
      </c>
    </row>
    <row r="32" spans="2:16" x14ac:dyDescent="0.25">
      <c r="B32" s="112"/>
      <c r="C32" s="112"/>
      <c r="D32" s="114"/>
      <c r="E32" s="114"/>
      <c r="F32" s="103" t="s">
        <v>72</v>
      </c>
      <c r="G32" s="108" t="s">
        <v>73</v>
      </c>
    </row>
    <row r="33" spans="2:7" x14ac:dyDescent="0.25">
      <c r="B33" s="112"/>
      <c r="C33" s="112"/>
      <c r="D33" s="103" t="s">
        <v>74</v>
      </c>
      <c r="E33" s="103" t="s">
        <v>75</v>
      </c>
      <c r="F33" s="103" t="s">
        <v>76</v>
      </c>
      <c r="G33" s="108" t="s">
        <v>77</v>
      </c>
    </row>
    <row r="34" spans="2:7" x14ac:dyDescent="0.25">
      <c r="B34" s="112"/>
      <c r="C34" s="112"/>
      <c r="D34" s="103" t="s">
        <v>78</v>
      </c>
      <c r="E34" s="103" t="s">
        <v>79</v>
      </c>
      <c r="F34" s="103" t="s">
        <v>76</v>
      </c>
      <c r="G34" s="108" t="s">
        <v>80</v>
      </c>
    </row>
    <row r="35" spans="2:7" x14ac:dyDescent="0.25">
      <c r="B35" s="112"/>
      <c r="C35" s="112"/>
      <c r="D35" s="103" t="s">
        <v>81</v>
      </c>
      <c r="E35" s="103" t="s">
        <v>82</v>
      </c>
      <c r="F35" s="103" t="s">
        <v>83</v>
      </c>
      <c r="G35" s="108" t="s">
        <v>84</v>
      </c>
    </row>
    <row r="36" spans="2:7" x14ac:dyDescent="0.25">
      <c r="B36" s="102"/>
      <c r="C36" s="102"/>
      <c r="D36" s="103" t="s">
        <v>85</v>
      </c>
      <c r="E36" s="106" t="s">
        <v>86</v>
      </c>
      <c r="F36" s="106" t="s">
        <v>87</v>
      </c>
      <c r="G36" s="111" t="s">
        <v>73</v>
      </c>
    </row>
    <row r="37" spans="2:7" x14ac:dyDescent="0.25">
      <c r="B37" s="102" t="s">
        <v>6</v>
      </c>
      <c r="C37" s="102"/>
      <c r="D37" s="103" t="s">
        <v>88</v>
      </c>
      <c r="E37" s="104"/>
      <c r="F37" s="104"/>
      <c r="G37" s="104"/>
    </row>
  </sheetData>
  <mergeCells count="26">
    <mergeCell ref="B29:C29"/>
    <mergeCell ref="B30:C36"/>
    <mergeCell ref="D30:D32"/>
    <mergeCell ref="E30:E32"/>
    <mergeCell ref="B37:C37"/>
    <mergeCell ref="C18:C22"/>
    <mergeCell ref="D21:D22"/>
    <mergeCell ref="C23:C24"/>
    <mergeCell ref="B25:G25"/>
    <mergeCell ref="B27:C27"/>
    <mergeCell ref="B28:C28"/>
    <mergeCell ref="C7:C8"/>
    <mergeCell ref="C9:C11"/>
    <mergeCell ref="D9:D10"/>
    <mergeCell ref="C12:C14"/>
    <mergeCell ref="C15:C17"/>
    <mergeCell ref="D16:D17"/>
    <mergeCell ref="B2:P2"/>
    <mergeCell ref="B4:B5"/>
    <mergeCell ref="C4:C5"/>
    <mergeCell ref="D4:D5"/>
    <mergeCell ref="E4:E5"/>
    <mergeCell ref="F4:F5"/>
    <mergeCell ref="G4:I4"/>
    <mergeCell ref="J4:K4"/>
    <mergeCell ref="L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2023-01-17T09:36:27Z</dcterms:modified>
</cp:coreProperties>
</file>