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4" i="1" l="1"/>
  <c r="AG24" i="1"/>
  <c r="AA24" i="1"/>
  <c r="Q24" i="1"/>
  <c r="P24" i="1"/>
  <c r="O24" i="1"/>
  <c r="N24" i="1"/>
  <c r="M24" i="1"/>
  <c r="L24" i="1"/>
  <c r="K24" i="1"/>
  <c r="J24" i="1"/>
  <c r="I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<sst xmlns="http://schemas.openxmlformats.org/spreadsheetml/2006/main" count="201" uniqueCount="87">
  <si>
    <t>MO kukuruza</t>
  </si>
  <si>
    <t>silaža</t>
  </si>
  <si>
    <t>Dubica, Draksenić - Mićo Arsenić</t>
  </si>
  <si>
    <t>2022.</t>
  </si>
  <si>
    <t>analiza prinosa po institutima i GZ</t>
  </si>
  <si>
    <t xml:space="preserve">rang hibrida po prinosu </t>
  </si>
  <si>
    <t>rang hibrida po GZ</t>
  </si>
  <si>
    <t>rang hibrida po institutima</t>
  </si>
  <si>
    <t>red. br.</t>
  </si>
  <si>
    <t>institut</t>
  </si>
  <si>
    <t>hibrid</t>
  </si>
  <si>
    <t>gz</t>
  </si>
  <si>
    <t>norma sjetve   (cm)</t>
  </si>
  <si>
    <t xml:space="preserve">br. biljaka u sjetvi </t>
  </si>
  <si>
    <t>broj biljaka 18.05.</t>
  </si>
  <si>
    <t>analiza silaže</t>
  </si>
  <si>
    <t>analiza zrna</t>
  </si>
  <si>
    <t>vlaga %</t>
  </si>
  <si>
    <t>sirove masti %</t>
  </si>
  <si>
    <t>sirovi pepeo %</t>
  </si>
  <si>
    <t>sirovi protein %</t>
  </si>
  <si>
    <t>sirova celuloza %</t>
  </si>
  <si>
    <t>prinos kg/ha</t>
  </si>
  <si>
    <t>prinos sirovo</t>
  </si>
  <si>
    <t>prinos 14 %</t>
  </si>
  <si>
    <t>rang</t>
  </si>
  <si>
    <t>institut / GZ</t>
  </si>
  <si>
    <t>broj hibrida</t>
  </si>
  <si>
    <t xml:space="preserve">prinos </t>
  </si>
  <si>
    <t>prinos</t>
  </si>
  <si>
    <t>GZ</t>
  </si>
  <si>
    <t>Syngenta</t>
  </si>
  <si>
    <t>Chorintos</t>
  </si>
  <si>
    <t>instituti</t>
  </si>
  <si>
    <t>AS</t>
  </si>
  <si>
    <t>180 silo</t>
  </si>
  <si>
    <t>predusjev</t>
  </si>
  <si>
    <t>kukuruz</t>
  </si>
  <si>
    <t>Minerva</t>
  </si>
  <si>
    <t>KWS</t>
  </si>
  <si>
    <t>Lukas</t>
  </si>
  <si>
    <t>170 silo</t>
  </si>
  <si>
    <t>sjetva</t>
  </si>
  <si>
    <t>19.04.</t>
  </si>
  <si>
    <t>OS</t>
  </si>
  <si>
    <t>Velimir</t>
  </si>
  <si>
    <t>đubrenje</t>
  </si>
  <si>
    <t>okt. '21</t>
  </si>
  <si>
    <t>osnovno - zaorano</t>
  </si>
  <si>
    <t>NPK(6-24-12)</t>
  </si>
  <si>
    <t>400 kg/ha</t>
  </si>
  <si>
    <t>ZP</t>
  </si>
  <si>
    <t>Andromeda</t>
  </si>
  <si>
    <t>Bilbao</t>
  </si>
  <si>
    <t>Mikado</t>
  </si>
  <si>
    <t>UREA (46%)</t>
  </si>
  <si>
    <t>110 kg/ha</t>
  </si>
  <si>
    <t>Carioca</t>
  </si>
  <si>
    <t>Rudolfov</t>
  </si>
  <si>
    <t>MAS Seeds</t>
  </si>
  <si>
    <t>MAS 64 P</t>
  </si>
  <si>
    <t>tečni stajnjak</t>
  </si>
  <si>
    <t>30.000 l/ha</t>
  </si>
  <si>
    <t>NS</t>
  </si>
  <si>
    <t>mart '22</t>
  </si>
  <si>
    <t>po oranju</t>
  </si>
  <si>
    <t>80 kg/ha</t>
  </si>
  <si>
    <t>MASS Seeds</t>
  </si>
  <si>
    <t>startno - u sijačicu</t>
  </si>
  <si>
    <t>NP (10-45)</t>
  </si>
  <si>
    <t>25 kg/ha</t>
  </si>
  <si>
    <t>Singular</t>
  </si>
  <si>
    <t>6/7 list</t>
  </si>
  <si>
    <t>prihrana - kultiviranje</t>
  </si>
  <si>
    <t>KAN (27%)</t>
  </si>
  <si>
    <t>280 kg/ha</t>
  </si>
  <si>
    <t>zaštita</t>
  </si>
  <si>
    <t>2/3 list</t>
  </si>
  <si>
    <t xml:space="preserve">osnovno </t>
  </si>
  <si>
    <t>Lumax</t>
  </si>
  <si>
    <t>3,5 l/ha</t>
  </si>
  <si>
    <t>siliranje</t>
  </si>
  <si>
    <t>25.08.</t>
  </si>
  <si>
    <t>zrno</t>
  </si>
  <si>
    <t>04.10.</t>
  </si>
  <si>
    <t>nismo imali sjemena za ovaj dio</t>
  </si>
  <si>
    <t>prosjek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</si>
</sst>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1" fontId="1" fillId="0" borderId="37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vertical="center"/>
    </xf>
    <xf numFmtId="4" fontId="1" fillId="0" borderId="40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right" vertical="center"/>
    </xf>
    <xf numFmtId="1" fontId="1" fillId="0" borderId="29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164" fontId="1" fillId="0" borderId="44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center" vertical="center"/>
    </xf>
    <xf numFmtId="4" fontId="1" fillId="0" borderId="3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3" fontId="1" fillId="0" borderId="44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1" fontId="1" fillId="0" borderId="47" xfId="0" applyNumberFormat="1" applyFont="1" applyFill="1" applyBorder="1" applyAlignment="1">
      <alignment horizontal="center" vertical="center"/>
    </xf>
    <xf numFmtId="1" fontId="1" fillId="0" borderId="48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164" fontId="1" fillId="0" borderId="52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164" fontId="1" fillId="0" borderId="50" xfId="0" applyNumberFormat="1" applyFont="1" applyFill="1" applyBorder="1" applyAlignment="1">
      <alignment horizontal="center" vertical="center"/>
    </xf>
    <xf numFmtId="4" fontId="1" fillId="0" borderId="33" xfId="0" applyNumberFormat="1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164" fontId="1" fillId="0" borderId="39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164" fontId="3" fillId="0" borderId="46" xfId="0" applyNumberFormat="1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>
      <alignment horizontal="center" vertical="center"/>
    </xf>
    <xf numFmtId="4" fontId="3" fillId="0" borderId="57" xfId="0" applyNumberFormat="1" applyFont="1" applyFill="1" applyBorder="1" applyAlignment="1">
      <alignment horizontal="center" vertical="center"/>
    </xf>
    <xf numFmtId="3" fontId="3" fillId="0" borderId="58" xfId="0" applyNumberFormat="1" applyFont="1" applyFill="1" applyBorder="1" applyAlignment="1">
      <alignment horizontal="center" vertical="center"/>
    </xf>
    <xf numFmtId="165" fontId="3" fillId="0" borderId="46" xfId="0" applyNumberFormat="1" applyFont="1" applyFill="1" applyBorder="1" applyAlignment="1">
      <alignment horizontal="center" vertical="center"/>
    </xf>
    <xf numFmtId="3" fontId="3" fillId="0" borderId="5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"/>
  <sheetViews>
    <sheetView tabSelected="1" zoomScale="85" zoomScaleNormal="85" workbookViewId="0">
      <selection activeCell="T23" activeCellId="1" sqref="T21 T23"/>
    </sheetView>
  </sheetViews>
  <sheetFormatPr defaultColWidth="9.7109375" defaultRowHeight="18.75" x14ac:dyDescent="0.25"/>
  <cols>
    <col min="1" max="1" width="1" style="51" customWidth="1"/>
    <col min="2" max="2" width="9.7109375" style="51" customWidth="1"/>
    <col min="3" max="3" width="16.85546875" style="51" bestFit="1" customWidth="1"/>
    <col min="4" max="4" width="16.42578125" style="51" bestFit="1" customWidth="1"/>
    <col min="5" max="12" width="9.7109375" style="51" customWidth="1"/>
    <col min="13" max="13" width="10.7109375" style="51" customWidth="1"/>
    <col min="14" max="17" width="13.7109375" style="51" customWidth="1"/>
    <col min="18" max="19" width="9.7109375" style="51" customWidth="1"/>
    <col min="20" max="20" width="14.85546875" style="51" customWidth="1"/>
    <col min="21" max="21" width="9.7109375" style="51" customWidth="1"/>
    <col min="22" max="22" width="13.7109375" style="51" customWidth="1"/>
    <col min="23" max="23" width="9.7109375" style="65" customWidth="1"/>
    <col min="24" max="24" width="9.7109375" style="51" customWidth="1"/>
    <col min="25" max="25" width="16.85546875" style="51" customWidth="1"/>
    <col min="26" max="26" width="16.42578125" style="51" customWidth="1"/>
    <col min="27" max="27" width="13.7109375" style="51" customWidth="1"/>
    <col min="28" max="28" width="9.7109375" style="65" customWidth="1"/>
    <col min="29" max="30" width="9.7109375" style="51" customWidth="1"/>
    <col min="31" max="31" width="16.85546875" style="51" customWidth="1"/>
    <col min="32" max="32" width="16.42578125" style="51" customWidth="1"/>
    <col min="33" max="33" width="13.7109375" style="51" customWidth="1"/>
    <col min="34" max="34" width="9.7109375" style="65" customWidth="1"/>
    <col min="35" max="35" width="16.28515625" style="51" customWidth="1"/>
    <col min="36" max="36" width="9.7109375" style="51" customWidth="1"/>
    <col min="37" max="37" width="16" style="51" customWidth="1"/>
    <col min="38" max="38" width="13.7109375" style="51" customWidth="1"/>
    <col min="39" max="39" width="9.7109375" style="65" customWidth="1"/>
    <col min="40" max="40" width="12.28515625" style="166" customWidth="1"/>
    <col min="41" max="41" width="15.42578125" style="65" customWidth="1"/>
    <col min="42" max="42" width="33.5703125" style="65" customWidth="1"/>
    <col min="43" max="43" width="22.5703125" style="65" customWidth="1"/>
    <col min="44" max="44" width="15.140625" style="167" customWidth="1"/>
    <col min="45" max="45" width="9.7109375" style="65" customWidth="1"/>
    <col min="46" max="16384" width="9.7109375" style="65"/>
  </cols>
  <sheetData>
    <row r="1" spans="1:45" s="2" customFormat="1" ht="19.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  <c r="Y1" s="1"/>
      <c r="Z1" s="1"/>
      <c r="AA1" s="1"/>
      <c r="AC1" s="1"/>
      <c r="AD1" s="1"/>
      <c r="AE1" s="1"/>
      <c r="AF1" s="1"/>
      <c r="AG1" s="1"/>
      <c r="AI1" s="1"/>
      <c r="AJ1" s="1"/>
      <c r="AK1" s="1"/>
      <c r="AL1" s="1"/>
      <c r="AN1" s="3"/>
      <c r="AR1" s="4"/>
    </row>
    <row r="2" spans="1:45" s="2" customFormat="1" ht="19.5" thickBot="1" x14ac:dyDescent="0.3">
      <c r="A2" s="1"/>
      <c r="B2" s="5" t="s">
        <v>0</v>
      </c>
      <c r="C2" s="6"/>
      <c r="D2" s="7"/>
      <c r="E2" s="8" t="s">
        <v>1</v>
      </c>
      <c r="F2" s="9"/>
      <c r="G2" s="5" t="s">
        <v>2</v>
      </c>
      <c r="H2" s="6"/>
      <c r="I2" s="6"/>
      <c r="J2" s="6"/>
      <c r="K2" s="6"/>
      <c r="L2" s="6"/>
      <c r="M2" s="6"/>
      <c r="N2" s="7"/>
      <c r="O2" s="10" t="s">
        <v>3</v>
      </c>
      <c r="P2" s="11"/>
      <c r="Q2" s="12"/>
      <c r="R2" s="1"/>
      <c r="S2" s="5" t="s">
        <v>4</v>
      </c>
      <c r="T2" s="6"/>
      <c r="U2" s="6"/>
      <c r="V2" s="7"/>
      <c r="X2" s="5" t="s">
        <v>5</v>
      </c>
      <c r="Y2" s="6"/>
      <c r="Z2" s="6"/>
      <c r="AA2" s="7"/>
      <c r="AC2" s="5" t="s">
        <v>6</v>
      </c>
      <c r="AD2" s="6"/>
      <c r="AE2" s="6"/>
      <c r="AF2" s="6"/>
      <c r="AG2" s="7"/>
      <c r="AI2" s="5" t="s">
        <v>7</v>
      </c>
      <c r="AJ2" s="6"/>
      <c r="AK2" s="6"/>
      <c r="AL2" s="7"/>
      <c r="AN2" s="3"/>
      <c r="AR2" s="4"/>
    </row>
    <row r="3" spans="1:45" s="2" customFormat="1" ht="19.5" thickBot="1" x14ac:dyDescent="0.3">
      <c r="A3" s="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14"/>
      <c r="Q3" s="14"/>
      <c r="R3" s="1"/>
      <c r="S3" s="13"/>
      <c r="T3" s="13"/>
      <c r="U3" s="13"/>
      <c r="V3" s="13"/>
      <c r="X3" s="13"/>
      <c r="Y3" s="13"/>
      <c r="Z3" s="13"/>
      <c r="AA3" s="13"/>
      <c r="AC3" s="13"/>
      <c r="AD3" s="13"/>
      <c r="AE3" s="13"/>
      <c r="AF3" s="13"/>
      <c r="AG3" s="13"/>
      <c r="AI3" s="13"/>
      <c r="AJ3" s="13"/>
      <c r="AK3" s="13"/>
      <c r="AL3" s="13"/>
      <c r="AN3" s="3"/>
      <c r="AR3" s="4"/>
    </row>
    <row r="4" spans="1:45" s="2" customFormat="1" ht="19.5" thickBot="1" x14ac:dyDescent="0.3">
      <c r="A4" s="1"/>
      <c r="B4" s="15" t="s">
        <v>8</v>
      </c>
      <c r="C4" s="16" t="s">
        <v>9</v>
      </c>
      <c r="D4" s="16" t="s">
        <v>10</v>
      </c>
      <c r="E4" s="17" t="s">
        <v>11</v>
      </c>
      <c r="F4" s="18" t="s">
        <v>12</v>
      </c>
      <c r="G4" s="19" t="s">
        <v>13</v>
      </c>
      <c r="H4" s="20" t="s">
        <v>14</v>
      </c>
      <c r="I4" s="15" t="s">
        <v>15</v>
      </c>
      <c r="J4" s="16"/>
      <c r="K4" s="16"/>
      <c r="L4" s="16"/>
      <c r="M4" s="16"/>
      <c r="N4" s="21"/>
      <c r="O4" s="22" t="s">
        <v>16</v>
      </c>
      <c r="P4" s="23"/>
      <c r="Q4" s="24"/>
      <c r="R4" s="1"/>
      <c r="S4" s="25"/>
      <c r="T4" s="25"/>
      <c r="U4" s="25"/>
      <c r="V4" s="25"/>
      <c r="X4" s="25"/>
      <c r="Y4" s="25"/>
      <c r="Z4" s="25"/>
      <c r="AA4" s="25"/>
      <c r="AC4" s="25"/>
      <c r="AD4" s="25"/>
      <c r="AE4" s="25"/>
      <c r="AF4" s="25"/>
      <c r="AG4" s="25"/>
      <c r="AI4" s="25"/>
      <c r="AJ4" s="25"/>
      <c r="AK4" s="25"/>
      <c r="AL4" s="26"/>
      <c r="AN4" s="3"/>
      <c r="AR4" s="4"/>
    </row>
    <row r="5" spans="1:45" s="43" customFormat="1" ht="57" thickBot="1" x14ac:dyDescent="0.3">
      <c r="A5" s="27"/>
      <c r="B5" s="28"/>
      <c r="C5" s="29"/>
      <c r="D5" s="29"/>
      <c r="E5" s="30"/>
      <c r="F5" s="31"/>
      <c r="G5" s="32"/>
      <c r="H5" s="33"/>
      <c r="I5" s="34" t="s">
        <v>17</v>
      </c>
      <c r="J5" s="35" t="s">
        <v>18</v>
      </c>
      <c r="K5" s="36" t="s">
        <v>19</v>
      </c>
      <c r="L5" s="36" t="s">
        <v>20</v>
      </c>
      <c r="M5" s="37" t="s">
        <v>21</v>
      </c>
      <c r="N5" s="38" t="s">
        <v>22</v>
      </c>
      <c r="O5" s="39" t="s">
        <v>17</v>
      </c>
      <c r="P5" s="37" t="s">
        <v>23</v>
      </c>
      <c r="Q5" s="40" t="s">
        <v>24</v>
      </c>
      <c r="R5" s="27"/>
      <c r="S5" s="41" t="s">
        <v>25</v>
      </c>
      <c r="T5" s="42" t="s">
        <v>26</v>
      </c>
      <c r="U5" s="42" t="s">
        <v>27</v>
      </c>
      <c r="V5" s="38" t="s">
        <v>28</v>
      </c>
      <c r="X5" s="44" t="s">
        <v>25</v>
      </c>
      <c r="Y5" s="45" t="s">
        <v>9</v>
      </c>
      <c r="Z5" s="46" t="s">
        <v>10</v>
      </c>
      <c r="AA5" s="47" t="s">
        <v>29</v>
      </c>
      <c r="AC5" s="44" t="s">
        <v>30</v>
      </c>
      <c r="AD5" s="45" t="s">
        <v>25</v>
      </c>
      <c r="AE5" s="45" t="s">
        <v>9</v>
      </c>
      <c r="AF5" s="46" t="s">
        <v>10</v>
      </c>
      <c r="AG5" s="47" t="s">
        <v>29</v>
      </c>
      <c r="AI5" s="44" t="s">
        <v>9</v>
      </c>
      <c r="AJ5" s="45" t="s">
        <v>25</v>
      </c>
      <c r="AK5" s="46" t="s">
        <v>10</v>
      </c>
      <c r="AL5" s="48" t="s">
        <v>28</v>
      </c>
      <c r="AN5" s="49"/>
      <c r="AR5" s="50"/>
    </row>
    <row r="6" spans="1:45" ht="19.5" thickBot="1" x14ac:dyDescent="0.3">
      <c r="B6" s="52">
        <v>1</v>
      </c>
      <c r="C6" s="53" t="s">
        <v>31</v>
      </c>
      <c r="D6" s="53" t="s">
        <v>32</v>
      </c>
      <c r="E6" s="54">
        <v>330</v>
      </c>
      <c r="F6" s="55">
        <v>18</v>
      </c>
      <c r="G6" s="56">
        <f>100/(0.75*F6)*10000</f>
        <v>74074.074074074073</v>
      </c>
      <c r="H6" s="57">
        <v>79055.944055944055</v>
      </c>
      <c r="I6" s="58">
        <v>52.95</v>
      </c>
      <c r="J6" s="59">
        <v>0.35</v>
      </c>
      <c r="K6" s="59">
        <v>1.63</v>
      </c>
      <c r="L6" s="59">
        <v>3.96</v>
      </c>
      <c r="M6" s="60">
        <v>8.36</v>
      </c>
      <c r="N6" s="61">
        <v>30740.740740740741</v>
      </c>
      <c r="O6" s="52">
        <v>19.899999999999999</v>
      </c>
      <c r="P6" s="57">
        <v>10311.111111111111</v>
      </c>
      <c r="Q6" s="61">
        <v>9603.7209302325573</v>
      </c>
      <c r="S6" s="62" t="s">
        <v>33</v>
      </c>
      <c r="T6" s="63"/>
      <c r="U6" s="63"/>
      <c r="V6" s="64"/>
      <c r="X6" s="66">
        <v>1</v>
      </c>
      <c r="Y6" s="67" t="s">
        <v>34</v>
      </c>
      <c r="Z6" s="68" t="s">
        <v>35</v>
      </c>
      <c r="AA6" s="69">
        <v>53570.370370370365</v>
      </c>
      <c r="AC6" s="52">
        <v>300</v>
      </c>
      <c r="AD6" s="53">
        <v>1</v>
      </c>
      <c r="AE6" s="53" t="s">
        <v>31</v>
      </c>
      <c r="AF6" s="70" t="s">
        <v>32</v>
      </c>
      <c r="AG6" s="61">
        <v>30740.740740740741</v>
      </c>
      <c r="AI6" s="71" t="s">
        <v>34</v>
      </c>
      <c r="AJ6" s="72">
        <v>1</v>
      </c>
      <c r="AK6" s="68" t="s">
        <v>35</v>
      </c>
      <c r="AL6" s="69">
        <v>53570.370370370365</v>
      </c>
      <c r="AN6" s="73" t="s">
        <v>36</v>
      </c>
      <c r="AO6" s="74" t="s">
        <v>37</v>
      </c>
      <c r="AP6" s="1"/>
      <c r="AQ6" s="1"/>
      <c r="AR6" s="75"/>
    </row>
    <row r="7" spans="1:45" ht="19.5" thickBot="1" x14ac:dyDescent="0.3">
      <c r="B7" s="76">
        <v>2</v>
      </c>
      <c r="C7" s="77" t="s">
        <v>31</v>
      </c>
      <c r="D7" s="78" t="s">
        <v>38</v>
      </c>
      <c r="E7" s="79">
        <v>430</v>
      </c>
      <c r="F7" s="80">
        <v>18</v>
      </c>
      <c r="G7" s="81">
        <f t="shared" ref="G7:G23" si="0">100/(0.75*F7)*10000</f>
        <v>74074.074074074073</v>
      </c>
      <c r="H7" s="82">
        <v>75335.664335664333</v>
      </c>
      <c r="I7" s="83">
        <v>52.77</v>
      </c>
      <c r="J7" s="84">
        <v>0.28000000000000003</v>
      </c>
      <c r="K7" s="84">
        <v>1.46</v>
      </c>
      <c r="L7" s="84">
        <v>3.9</v>
      </c>
      <c r="M7" s="85">
        <v>8.35</v>
      </c>
      <c r="N7" s="86">
        <v>34459.259259259263</v>
      </c>
      <c r="O7" s="76">
        <v>19.600000000000001</v>
      </c>
      <c r="P7" s="82">
        <v>10903.703703703704</v>
      </c>
      <c r="Q7" s="86">
        <v>10193.695090439278</v>
      </c>
      <c r="S7" s="87">
        <v>1</v>
      </c>
      <c r="T7" s="67" t="s">
        <v>34</v>
      </c>
      <c r="U7" s="68">
        <v>2</v>
      </c>
      <c r="V7" s="69">
        <v>53170</v>
      </c>
      <c r="X7" s="88">
        <v>2</v>
      </c>
      <c r="Y7" s="89" t="s">
        <v>39</v>
      </c>
      <c r="Z7" s="90" t="s">
        <v>40</v>
      </c>
      <c r="AA7" s="91">
        <v>52829.629629629628</v>
      </c>
      <c r="AC7" s="76">
        <v>400</v>
      </c>
      <c r="AD7" s="77">
        <v>1</v>
      </c>
      <c r="AE7" s="77" t="s">
        <v>31</v>
      </c>
      <c r="AF7" s="92" t="s">
        <v>38</v>
      </c>
      <c r="AG7" s="86">
        <v>34459.259259259263</v>
      </c>
      <c r="AI7" s="93"/>
      <c r="AJ7" s="94">
        <v>2</v>
      </c>
      <c r="AK7" s="95" t="s">
        <v>41</v>
      </c>
      <c r="AL7" s="96">
        <v>52770.370370370372</v>
      </c>
      <c r="AN7" s="73" t="s">
        <v>42</v>
      </c>
      <c r="AO7" s="74" t="s">
        <v>43</v>
      </c>
      <c r="AP7" s="1"/>
      <c r="AQ7" s="1"/>
      <c r="AR7" s="75"/>
    </row>
    <row r="8" spans="1:45" x14ac:dyDescent="0.25">
      <c r="B8" s="97">
        <v>3</v>
      </c>
      <c r="C8" s="98" t="s">
        <v>44</v>
      </c>
      <c r="D8" s="99">
        <v>5518</v>
      </c>
      <c r="E8" s="100">
        <v>500</v>
      </c>
      <c r="F8" s="101">
        <v>19</v>
      </c>
      <c r="G8" s="102">
        <f t="shared" si="0"/>
        <v>70175.438596491222</v>
      </c>
      <c r="H8" s="103">
        <v>66034.965034965033</v>
      </c>
      <c r="I8" s="104">
        <v>61.08</v>
      </c>
      <c r="J8" s="105">
        <v>0.37</v>
      </c>
      <c r="K8" s="105">
        <v>1.38</v>
      </c>
      <c r="L8" s="105">
        <v>2.8</v>
      </c>
      <c r="M8" s="106">
        <v>7.41</v>
      </c>
      <c r="N8" s="107">
        <v>39940.740740740737</v>
      </c>
      <c r="O8" s="97">
        <v>20.6</v>
      </c>
      <c r="P8" s="103">
        <v>11674.074074074075</v>
      </c>
      <c r="Q8" s="107">
        <v>10778.156761412576</v>
      </c>
      <c r="S8" s="108">
        <v>2</v>
      </c>
      <c r="T8" s="89" t="s">
        <v>39</v>
      </c>
      <c r="U8" s="109">
        <v>2</v>
      </c>
      <c r="V8" s="91">
        <v>50156</v>
      </c>
      <c r="X8" s="88">
        <v>3</v>
      </c>
      <c r="Y8" s="89" t="s">
        <v>34</v>
      </c>
      <c r="Z8" s="90" t="s">
        <v>41</v>
      </c>
      <c r="AA8" s="91">
        <v>52770.370370370372</v>
      </c>
      <c r="AC8" s="93">
        <v>500</v>
      </c>
      <c r="AD8" s="98">
        <v>1</v>
      </c>
      <c r="AE8" s="98" t="s">
        <v>44</v>
      </c>
      <c r="AF8" s="110" t="s">
        <v>45</v>
      </c>
      <c r="AG8" s="107">
        <v>46266.666666666672</v>
      </c>
      <c r="AI8" s="71" t="s">
        <v>39</v>
      </c>
      <c r="AJ8" s="72">
        <v>1</v>
      </c>
      <c r="AK8" s="111" t="s">
        <v>40</v>
      </c>
      <c r="AL8" s="69">
        <v>52829.629629629628</v>
      </c>
      <c r="AN8" s="112" t="s">
        <v>46</v>
      </c>
      <c r="AO8" s="113" t="s">
        <v>47</v>
      </c>
      <c r="AP8" s="114" t="s">
        <v>48</v>
      </c>
      <c r="AQ8" s="74" t="s">
        <v>49</v>
      </c>
      <c r="AR8" s="115" t="s">
        <v>50</v>
      </c>
    </row>
    <row r="9" spans="1:45" ht="19.5" thickBot="1" x14ac:dyDescent="0.3">
      <c r="B9" s="88">
        <v>4</v>
      </c>
      <c r="C9" s="89" t="s">
        <v>44</v>
      </c>
      <c r="D9" s="116" t="s">
        <v>45</v>
      </c>
      <c r="E9" s="117">
        <v>590</v>
      </c>
      <c r="F9" s="118">
        <v>20.3</v>
      </c>
      <c r="G9" s="119">
        <f t="shared" si="0"/>
        <v>65681.444991789816</v>
      </c>
      <c r="H9" s="120">
        <v>65104.895104895106</v>
      </c>
      <c r="I9" s="121">
        <v>60.88</v>
      </c>
      <c r="J9" s="122">
        <v>0.36</v>
      </c>
      <c r="K9" s="122">
        <v>1.54</v>
      </c>
      <c r="L9" s="122">
        <v>3.03</v>
      </c>
      <c r="M9" s="123">
        <v>7.11</v>
      </c>
      <c r="N9" s="91">
        <v>46266.666666666672</v>
      </c>
      <c r="O9" s="88">
        <v>22.1</v>
      </c>
      <c r="P9" s="120">
        <v>12592.592592592593</v>
      </c>
      <c r="Q9" s="91">
        <v>11406.546080964687</v>
      </c>
      <c r="S9" s="108">
        <v>3</v>
      </c>
      <c r="T9" s="89" t="s">
        <v>51</v>
      </c>
      <c r="U9" s="109">
        <v>2</v>
      </c>
      <c r="V9" s="91">
        <v>45052</v>
      </c>
      <c r="X9" s="124">
        <v>4</v>
      </c>
      <c r="Y9" s="125" t="s">
        <v>31</v>
      </c>
      <c r="Z9" s="126" t="s">
        <v>52</v>
      </c>
      <c r="AA9" s="127">
        <v>50014.814814814818</v>
      </c>
      <c r="AC9" s="93"/>
      <c r="AD9" s="89">
        <v>2</v>
      </c>
      <c r="AE9" s="89" t="s">
        <v>31</v>
      </c>
      <c r="AF9" s="90" t="s">
        <v>53</v>
      </c>
      <c r="AG9" s="91">
        <v>40651.851851851847</v>
      </c>
      <c r="AI9" s="128"/>
      <c r="AJ9" s="129">
        <v>2</v>
      </c>
      <c r="AK9" s="126" t="s">
        <v>54</v>
      </c>
      <c r="AL9" s="127">
        <v>47481.481481481482</v>
      </c>
      <c r="AN9" s="130"/>
      <c r="AO9" s="114"/>
      <c r="AP9" s="114"/>
      <c r="AQ9" s="74" t="s">
        <v>55</v>
      </c>
      <c r="AR9" s="115" t="s">
        <v>56</v>
      </c>
    </row>
    <row r="10" spans="1:45" ht="19.5" thickBot="1" x14ac:dyDescent="0.3">
      <c r="B10" s="88">
        <v>5</v>
      </c>
      <c r="C10" s="89" t="s">
        <v>31</v>
      </c>
      <c r="D10" s="116" t="s">
        <v>57</v>
      </c>
      <c r="E10" s="117">
        <v>520</v>
      </c>
      <c r="F10" s="131">
        <v>19</v>
      </c>
      <c r="G10" s="119">
        <f t="shared" si="0"/>
        <v>70175.438596491222</v>
      </c>
      <c r="H10" s="120">
        <v>68825.174825174821</v>
      </c>
      <c r="I10" s="121">
        <v>56.02</v>
      </c>
      <c r="J10" s="122">
        <v>0.26</v>
      </c>
      <c r="K10" s="122">
        <v>1.38</v>
      </c>
      <c r="L10" s="122">
        <v>3.35</v>
      </c>
      <c r="M10" s="123">
        <v>7.11</v>
      </c>
      <c r="N10" s="91">
        <v>40637.037037037036</v>
      </c>
      <c r="O10" s="88">
        <v>20.6</v>
      </c>
      <c r="P10" s="120">
        <v>13244.444444444445</v>
      </c>
      <c r="Q10" s="91">
        <v>12228.010335917314</v>
      </c>
      <c r="S10" s="108">
        <v>4</v>
      </c>
      <c r="T10" s="89" t="s">
        <v>44</v>
      </c>
      <c r="U10" s="109">
        <v>4</v>
      </c>
      <c r="V10" s="91">
        <v>44681</v>
      </c>
      <c r="X10" s="97">
        <v>5</v>
      </c>
      <c r="Y10" s="98" t="s">
        <v>44</v>
      </c>
      <c r="Z10" s="132" t="s">
        <v>58</v>
      </c>
      <c r="AA10" s="107">
        <v>48000</v>
      </c>
      <c r="AC10" s="93"/>
      <c r="AD10" s="89">
        <v>3</v>
      </c>
      <c r="AE10" s="89" t="s">
        <v>31</v>
      </c>
      <c r="AF10" s="90" t="s">
        <v>57</v>
      </c>
      <c r="AG10" s="91">
        <v>40637.037037037036</v>
      </c>
      <c r="AI10" s="133" t="s">
        <v>59</v>
      </c>
      <c r="AJ10" s="134">
        <v>1</v>
      </c>
      <c r="AK10" s="135" t="s">
        <v>60</v>
      </c>
      <c r="AL10" s="136">
        <v>40311.111111111117</v>
      </c>
      <c r="AN10" s="130"/>
      <c r="AO10" s="137"/>
      <c r="AP10" s="137"/>
      <c r="AQ10" s="74" t="s">
        <v>61</v>
      </c>
      <c r="AR10" s="115" t="s">
        <v>62</v>
      </c>
    </row>
    <row r="11" spans="1:45" x14ac:dyDescent="0.25">
      <c r="B11" s="88">
        <v>6</v>
      </c>
      <c r="C11" s="89" t="s">
        <v>31</v>
      </c>
      <c r="D11" s="116" t="s">
        <v>53</v>
      </c>
      <c r="E11" s="117">
        <v>570</v>
      </c>
      <c r="F11" s="131">
        <v>19</v>
      </c>
      <c r="G11" s="119">
        <f t="shared" si="0"/>
        <v>70175.438596491222</v>
      </c>
      <c r="H11" s="120">
        <v>82776.223776223778</v>
      </c>
      <c r="I11" s="121">
        <v>58.32</v>
      </c>
      <c r="J11" s="122">
        <v>0.41</v>
      </c>
      <c r="K11" s="122">
        <v>1.37</v>
      </c>
      <c r="L11" s="122">
        <v>2.67</v>
      </c>
      <c r="M11" s="123">
        <v>8.57</v>
      </c>
      <c r="N11" s="91">
        <v>40651.851851851847</v>
      </c>
      <c r="O11" s="88">
        <v>21.1</v>
      </c>
      <c r="P11" s="120">
        <v>13185.185185185184</v>
      </c>
      <c r="Q11" s="91">
        <v>12096.640826873385</v>
      </c>
      <c r="S11" s="108">
        <v>5</v>
      </c>
      <c r="T11" s="89" t="s">
        <v>63</v>
      </c>
      <c r="U11" s="109">
        <v>2</v>
      </c>
      <c r="V11" s="91">
        <v>41533</v>
      </c>
      <c r="X11" s="88">
        <v>6</v>
      </c>
      <c r="Y11" s="89" t="s">
        <v>39</v>
      </c>
      <c r="Z11" s="90" t="s">
        <v>54</v>
      </c>
      <c r="AA11" s="91">
        <v>47481.481481481482</v>
      </c>
      <c r="AC11" s="93"/>
      <c r="AD11" s="89">
        <v>4</v>
      </c>
      <c r="AE11" s="89" t="s">
        <v>63</v>
      </c>
      <c r="AF11" s="90">
        <v>5010</v>
      </c>
      <c r="AG11" s="91">
        <v>40177.777777777781</v>
      </c>
      <c r="AI11" s="71" t="s">
        <v>63</v>
      </c>
      <c r="AJ11" s="67">
        <v>1</v>
      </c>
      <c r="AK11" s="111">
        <v>6010</v>
      </c>
      <c r="AL11" s="69">
        <v>42888.888888888891</v>
      </c>
      <c r="AN11" s="130"/>
      <c r="AO11" s="74" t="s">
        <v>64</v>
      </c>
      <c r="AP11" s="74" t="s">
        <v>65</v>
      </c>
      <c r="AQ11" s="74" t="s">
        <v>55</v>
      </c>
      <c r="AR11" s="115" t="s">
        <v>66</v>
      </c>
    </row>
    <row r="12" spans="1:45" ht="19.5" thickBot="1" x14ac:dyDescent="0.3">
      <c r="B12" s="138">
        <v>7</v>
      </c>
      <c r="C12" s="94" t="s">
        <v>63</v>
      </c>
      <c r="D12" s="139">
        <v>5010</v>
      </c>
      <c r="E12" s="140">
        <v>500</v>
      </c>
      <c r="F12" s="141">
        <v>21.5</v>
      </c>
      <c r="G12" s="142">
        <f t="shared" si="0"/>
        <v>62015.503875968992</v>
      </c>
      <c r="H12" s="143">
        <v>59524.475524475529</v>
      </c>
      <c r="I12" s="144">
        <v>63.29</v>
      </c>
      <c r="J12" s="145">
        <v>0.32</v>
      </c>
      <c r="K12" s="145">
        <v>1.4</v>
      </c>
      <c r="L12" s="145">
        <v>2.84</v>
      </c>
      <c r="M12" s="146">
        <v>8.39</v>
      </c>
      <c r="N12" s="96">
        <v>40177.777777777781</v>
      </c>
      <c r="O12" s="138">
        <v>23.7</v>
      </c>
      <c r="P12" s="143">
        <v>8829.6296296296296</v>
      </c>
      <c r="Q12" s="96">
        <v>7833.7295434969847</v>
      </c>
      <c r="S12" s="108">
        <v>6</v>
      </c>
      <c r="T12" s="89" t="s">
        <v>67</v>
      </c>
      <c r="U12" s="109">
        <v>1</v>
      </c>
      <c r="V12" s="91">
        <v>40311</v>
      </c>
      <c r="X12" s="88">
        <v>7</v>
      </c>
      <c r="Y12" s="89" t="s">
        <v>44</v>
      </c>
      <c r="Z12" s="90" t="s">
        <v>45</v>
      </c>
      <c r="AA12" s="91">
        <v>46266.666666666672</v>
      </c>
      <c r="AC12" s="93"/>
      <c r="AD12" s="94">
        <v>5</v>
      </c>
      <c r="AE12" s="94" t="s">
        <v>44</v>
      </c>
      <c r="AF12" s="95">
        <v>5518</v>
      </c>
      <c r="AG12" s="96">
        <v>39940.740740740737</v>
      </c>
      <c r="AI12" s="128"/>
      <c r="AJ12" s="129">
        <v>2</v>
      </c>
      <c r="AK12" s="126">
        <v>5010</v>
      </c>
      <c r="AL12" s="127">
        <v>40177.777777777781</v>
      </c>
      <c r="AN12" s="130"/>
      <c r="AO12" s="74" t="s">
        <v>43</v>
      </c>
      <c r="AP12" s="74" t="s">
        <v>68</v>
      </c>
      <c r="AQ12" s="74" t="s">
        <v>69</v>
      </c>
      <c r="AR12" s="115" t="s">
        <v>70</v>
      </c>
    </row>
    <row r="13" spans="1:45" ht="19.5" thickBot="1" x14ac:dyDescent="0.3">
      <c r="B13" s="66">
        <v>8</v>
      </c>
      <c r="C13" s="67" t="s">
        <v>44</v>
      </c>
      <c r="D13" s="72" t="s">
        <v>71</v>
      </c>
      <c r="E13" s="147">
        <v>630</v>
      </c>
      <c r="F13" s="148">
        <v>19</v>
      </c>
      <c r="G13" s="149">
        <f t="shared" si="0"/>
        <v>70175.438596491222</v>
      </c>
      <c r="H13" s="150">
        <v>69755.244755244756</v>
      </c>
      <c r="I13" s="151">
        <v>63.01</v>
      </c>
      <c r="J13" s="152">
        <v>0.44</v>
      </c>
      <c r="K13" s="152">
        <v>1.28</v>
      </c>
      <c r="L13" s="152">
        <v>2.74</v>
      </c>
      <c r="M13" s="153">
        <v>8.32</v>
      </c>
      <c r="N13" s="69">
        <v>44518.518518518518</v>
      </c>
      <c r="O13" s="66">
        <v>25.5</v>
      </c>
      <c r="P13" s="150">
        <v>13659.259259259259</v>
      </c>
      <c r="Q13" s="69">
        <v>11832.730404823427</v>
      </c>
      <c r="S13" s="154">
        <v>7</v>
      </c>
      <c r="T13" s="94" t="s">
        <v>31</v>
      </c>
      <c r="U13" s="155">
        <v>5</v>
      </c>
      <c r="V13" s="127">
        <v>39301</v>
      </c>
      <c r="X13" s="88">
        <v>8</v>
      </c>
      <c r="Y13" s="89" t="s">
        <v>51</v>
      </c>
      <c r="Z13" s="90">
        <v>707</v>
      </c>
      <c r="AA13" s="91">
        <v>45674.074074074073</v>
      </c>
      <c r="AC13" s="71">
        <v>600</v>
      </c>
      <c r="AD13" s="67">
        <v>1</v>
      </c>
      <c r="AE13" s="67" t="s">
        <v>39</v>
      </c>
      <c r="AF13" s="111" t="s">
        <v>40</v>
      </c>
      <c r="AG13" s="69">
        <v>52829.629629629628</v>
      </c>
      <c r="AI13" s="93" t="s">
        <v>44</v>
      </c>
      <c r="AJ13" s="99">
        <v>1</v>
      </c>
      <c r="AK13" s="132" t="s">
        <v>58</v>
      </c>
      <c r="AL13" s="107">
        <v>48000</v>
      </c>
      <c r="AN13" s="156"/>
      <c r="AO13" s="74" t="s">
        <v>72</v>
      </c>
      <c r="AP13" s="74" t="s">
        <v>73</v>
      </c>
      <c r="AQ13" s="74" t="s">
        <v>74</v>
      </c>
      <c r="AR13" s="115" t="s">
        <v>75</v>
      </c>
    </row>
    <row r="14" spans="1:45" ht="19.5" thickBot="1" x14ac:dyDescent="0.3">
      <c r="B14" s="88">
        <v>9</v>
      </c>
      <c r="C14" s="89" t="s">
        <v>44</v>
      </c>
      <c r="D14" s="89" t="s">
        <v>58</v>
      </c>
      <c r="E14" s="117">
        <v>660</v>
      </c>
      <c r="F14" s="131">
        <v>19</v>
      </c>
      <c r="G14" s="119">
        <f t="shared" si="0"/>
        <v>70175.438596491222</v>
      </c>
      <c r="H14" s="120">
        <v>74405.594405594413</v>
      </c>
      <c r="I14" s="121">
        <v>59.62</v>
      </c>
      <c r="J14" s="122">
        <v>0.42</v>
      </c>
      <c r="K14" s="122">
        <v>1.31</v>
      </c>
      <c r="L14" s="122">
        <v>2.65</v>
      </c>
      <c r="M14" s="123">
        <v>7.88</v>
      </c>
      <c r="N14" s="91">
        <v>48000</v>
      </c>
      <c r="O14" s="88">
        <v>26.4</v>
      </c>
      <c r="P14" s="120">
        <v>12681.481481481482</v>
      </c>
      <c r="Q14" s="91">
        <v>10852.988802756245</v>
      </c>
      <c r="S14" s="157" t="s">
        <v>30</v>
      </c>
      <c r="T14" s="158"/>
      <c r="U14" s="158"/>
      <c r="V14" s="159"/>
      <c r="X14" s="88">
        <v>9</v>
      </c>
      <c r="Y14" s="89" t="s">
        <v>44</v>
      </c>
      <c r="Z14" s="90" t="s">
        <v>71</v>
      </c>
      <c r="AA14" s="91">
        <v>44518.518518518518</v>
      </c>
      <c r="AC14" s="93"/>
      <c r="AD14" s="89">
        <v>2</v>
      </c>
      <c r="AE14" s="89" t="s">
        <v>34</v>
      </c>
      <c r="AF14" s="90" t="s">
        <v>41</v>
      </c>
      <c r="AG14" s="91">
        <v>52770.370370370372</v>
      </c>
      <c r="AI14" s="93"/>
      <c r="AJ14" s="116">
        <v>2</v>
      </c>
      <c r="AK14" s="90" t="s">
        <v>45</v>
      </c>
      <c r="AL14" s="91">
        <v>46266.666666666672</v>
      </c>
      <c r="AN14" s="73" t="s">
        <v>76</v>
      </c>
      <c r="AO14" s="74" t="s">
        <v>77</v>
      </c>
      <c r="AP14" s="74" t="s">
        <v>78</v>
      </c>
      <c r="AQ14" s="74" t="s">
        <v>79</v>
      </c>
      <c r="AR14" s="115" t="s">
        <v>80</v>
      </c>
    </row>
    <row r="15" spans="1:45" x14ac:dyDescent="0.25">
      <c r="B15" s="88">
        <v>10</v>
      </c>
      <c r="C15" s="89" t="s">
        <v>31</v>
      </c>
      <c r="D15" s="116" t="s">
        <v>52</v>
      </c>
      <c r="E15" s="117">
        <v>630</v>
      </c>
      <c r="F15" s="131">
        <v>19</v>
      </c>
      <c r="G15" s="119">
        <f t="shared" si="0"/>
        <v>70175.438596491222</v>
      </c>
      <c r="H15" s="120">
        <v>71615.384615384624</v>
      </c>
      <c r="I15" s="121">
        <v>62.87</v>
      </c>
      <c r="J15" s="122">
        <v>0.36</v>
      </c>
      <c r="K15" s="122">
        <v>1.38</v>
      </c>
      <c r="L15" s="122">
        <v>2.5099999999999998</v>
      </c>
      <c r="M15" s="123">
        <v>7.36</v>
      </c>
      <c r="N15" s="91">
        <v>50014.814814814818</v>
      </c>
      <c r="O15" s="88">
        <v>22.1</v>
      </c>
      <c r="P15" s="120">
        <v>14340.740740740741</v>
      </c>
      <c r="Q15" s="91">
        <v>12990.043066322136</v>
      </c>
      <c r="S15" s="160">
        <v>1</v>
      </c>
      <c r="T15" s="98">
        <v>700</v>
      </c>
      <c r="U15" s="132">
        <v>2</v>
      </c>
      <c r="V15" s="69">
        <v>49622</v>
      </c>
      <c r="X15" s="88">
        <v>10</v>
      </c>
      <c r="Y15" s="89" t="s">
        <v>51</v>
      </c>
      <c r="Z15" s="90">
        <v>6263</v>
      </c>
      <c r="AA15" s="91">
        <v>44429.629629629635</v>
      </c>
      <c r="AC15" s="93"/>
      <c r="AD15" s="89">
        <v>3</v>
      </c>
      <c r="AE15" s="89" t="s">
        <v>31</v>
      </c>
      <c r="AF15" s="90" t="s">
        <v>52</v>
      </c>
      <c r="AG15" s="91">
        <v>50014.814814814818</v>
      </c>
      <c r="AI15" s="93"/>
      <c r="AJ15" s="116">
        <v>3</v>
      </c>
      <c r="AK15" s="90" t="s">
        <v>71</v>
      </c>
      <c r="AL15" s="91">
        <v>44518.518518518518</v>
      </c>
      <c r="AN15" s="73" t="s">
        <v>81</v>
      </c>
      <c r="AO15" s="74" t="s">
        <v>82</v>
      </c>
      <c r="AP15" s="51"/>
      <c r="AQ15" s="51"/>
      <c r="AR15" s="161"/>
    </row>
    <row r="16" spans="1:45" ht="19.5" thickBot="1" x14ac:dyDescent="0.3">
      <c r="B16" s="88">
        <v>11</v>
      </c>
      <c r="C16" s="89" t="s">
        <v>51</v>
      </c>
      <c r="D16" s="116">
        <v>6263</v>
      </c>
      <c r="E16" s="117">
        <v>600</v>
      </c>
      <c r="F16" s="118">
        <v>21.5</v>
      </c>
      <c r="G16" s="119">
        <f t="shared" si="0"/>
        <v>62015.503875968992</v>
      </c>
      <c r="H16" s="120">
        <v>61384.615384615383</v>
      </c>
      <c r="I16" s="121">
        <v>61.58</v>
      </c>
      <c r="J16" s="122">
        <v>0.33</v>
      </c>
      <c r="K16" s="122">
        <v>1.1399999999999999</v>
      </c>
      <c r="L16" s="122">
        <v>3.09</v>
      </c>
      <c r="M16" s="123">
        <v>6.24</v>
      </c>
      <c r="N16" s="91">
        <v>44429.629629629635</v>
      </c>
      <c r="O16" s="88">
        <v>23.5</v>
      </c>
      <c r="P16" s="120">
        <v>12800</v>
      </c>
      <c r="Q16" s="91">
        <v>11386.046511627907</v>
      </c>
      <c r="S16" s="108">
        <v>2</v>
      </c>
      <c r="T16" s="89">
        <v>600</v>
      </c>
      <c r="U16" s="109">
        <v>9</v>
      </c>
      <c r="V16" s="91">
        <v>47027</v>
      </c>
      <c r="X16" s="88">
        <v>11</v>
      </c>
      <c r="Y16" s="89" t="s">
        <v>63</v>
      </c>
      <c r="Z16" s="90">
        <v>6010</v>
      </c>
      <c r="AA16" s="91">
        <v>42888.888888888891</v>
      </c>
      <c r="AC16" s="93"/>
      <c r="AD16" s="89">
        <v>4</v>
      </c>
      <c r="AE16" s="89" t="s">
        <v>44</v>
      </c>
      <c r="AF16" s="109" t="s">
        <v>58</v>
      </c>
      <c r="AG16" s="91">
        <v>48000</v>
      </c>
      <c r="AI16" s="93"/>
      <c r="AJ16" s="139">
        <v>4</v>
      </c>
      <c r="AK16" s="95">
        <v>5518</v>
      </c>
      <c r="AL16" s="96">
        <v>39940.740740740737</v>
      </c>
      <c r="AN16" s="73" t="s">
        <v>83</v>
      </c>
      <c r="AO16" s="74" t="s">
        <v>84</v>
      </c>
      <c r="AP16" s="51"/>
      <c r="AQ16" s="51"/>
      <c r="AR16" s="161"/>
      <c r="AS16" s="2"/>
    </row>
    <row r="17" spans="2:45" x14ac:dyDescent="0.25">
      <c r="B17" s="88">
        <v>12</v>
      </c>
      <c r="C17" s="89" t="s">
        <v>59</v>
      </c>
      <c r="D17" s="116" t="s">
        <v>60</v>
      </c>
      <c r="E17" s="117">
        <v>600</v>
      </c>
      <c r="F17" s="131">
        <v>18</v>
      </c>
      <c r="G17" s="119">
        <f t="shared" si="0"/>
        <v>74074.074074074073</v>
      </c>
      <c r="H17" s="120">
        <v>74405.594405594413</v>
      </c>
      <c r="I17" s="121">
        <v>54.8</v>
      </c>
      <c r="J17" s="122">
        <v>0.32</v>
      </c>
      <c r="K17" s="122">
        <v>1.51</v>
      </c>
      <c r="L17" s="122">
        <v>3.26</v>
      </c>
      <c r="M17" s="123">
        <v>8.31</v>
      </c>
      <c r="N17" s="91">
        <v>40311.111111111117</v>
      </c>
      <c r="O17" s="162" t="s">
        <v>85</v>
      </c>
      <c r="P17" s="163"/>
      <c r="Q17" s="164"/>
      <c r="S17" s="108">
        <v>3</v>
      </c>
      <c r="T17" s="89">
        <v>500</v>
      </c>
      <c r="U17" s="109">
        <v>5</v>
      </c>
      <c r="V17" s="91">
        <v>41535</v>
      </c>
      <c r="X17" s="88">
        <v>12</v>
      </c>
      <c r="Y17" s="89" t="s">
        <v>31</v>
      </c>
      <c r="Z17" s="90" t="s">
        <v>53</v>
      </c>
      <c r="AA17" s="91">
        <v>40651.851851851847</v>
      </c>
      <c r="AC17" s="93"/>
      <c r="AD17" s="89">
        <v>5</v>
      </c>
      <c r="AE17" s="89" t="s">
        <v>39</v>
      </c>
      <c r="AF17" s="90" t="s">
        <v>54</v>
      </c>
      <c r="AG17" s="91">
        <v>47481.481481481482</v>
      </c>
      <c r="AI17" s="71" t="s">
        <v>31</v>
      </c>
      <c r="AJ17" s="72">
        <v>1</v>
      </c>
      <c r="AK17" s="111" t="s">
        <v>52</v>
      </c>
      <c r="AL17" s="69">
        <v>50014.814814814818</v>
      </c>
      <c r="AN17" s="165"/>
      <c r="AO17" s="51"/>
      <c r="AP17" s="51"/>
      <c r="AQ17" s="51"/>
      <c r="AR17" s="161"/>
      <c r="AS17" s="2"/>
    </row>
    <row r="18" spans="2:45" x14ac:dyDescent="0.25">
      <c r="B18" s="88">
        <v>13</v>
      </c>
      <c r="C18" s="89" t="s">
        <v>39</v>
      </c>
      <c r="D18" s="116" t="s">
        <v>40</v>
      </c>
      <c r="E18" s="117">
        <v>600</v>
      </c>
      <c r="F18" s="131">
        <v>19</v>
      </c>
      <c r="G18" s="119">
        <f t="shared" si="0"/>
        <v>70175.438596491222</v>
      </c>
      <c r="H18" s="120">
        <v>69755.244755244756</v>
      </c>
      <c r="I18" s="121">
        <v>60.32</v>
      </c>
      <c r="J18" s="122">
        <v>0.26</v>
      </c>
      <c r="K18" s="122">
        <v>1.26</v>
      </c>
      <c r="L18" s="122">
        <v>3.04</v>
      </c>
      <c r="M18" s="123">
        <v>7.21</v>
      </c>
      <c r="N18" s="91">
        <v>52829.629629629628</v>
      </c>
      <c r="O18" s="88">
        <v>24.2</v>
      </c>
      <c r="P18" s="120">
        <v>13837.037037037036</v>
      </c>
      <c r="Q18" s="91">
        <v>12195.900086132644</v>
      </c>
      <c r="S18" s="108">
        <v>4</v>
      </c>
      <c r="T18" s="89">
        <v>400</v>
      </c>
      <c r="U18" s="109">
        <v>1</v>
      </c>
      <c r="V18" s="91">
        <v>34459</v>
      </c>
      <c r="X18" s="88">
        <v>13</v>
      </c>
      <c r="Y18" s="89" t="s">
        <v>31</v>
      </c>
      <c r="Z18" s="90" t="s">
        <v>57</v>
      </c>
      <c r="AA18" s="91">
        <v>40637.037037037036</v>
      </c>
      <c r="AC18" s="93"/>
      <c r="AD18" s="89">
        <v>6</v>
      </c>
      <c r="AE18" s="89" t="s">
        <v>44</v>
      </c>
      <c r="AF18" s="90" t="s">
        <v>71</v>
      </c>
      <c r="AG18" s="91">
        <v>44518.518518518518</v>
      </c>
      <c r="AI18" s="93"/>
      <c r="AJ18" s="116">
        <v>2</v>
      </c>
      <c r="AK18" s="90" t="s">
        <v>53</v>
      </c>
      <c r="AL18" s="91">
        <v>40651.851851851847</v>
      </c>
      <c r="AO18" s="2"/>
    </row>
    <row r="19" spans="2:45" ht="19.5" thickBot="1" x14ac:dyDescent="0.3">
      <c r="B19" s="88">
        <v>14</v>
      </c>
      <c r="C19" s="89" t="s">
        <v>39</v>
      </c>
      <c r="D19" s="116" t="s">
        <v>54</v>
      </c>
      <c r="E19" s="117">
        <v>620</v>
      </c>
      <c r="F19" s="131">
        <v>19</v>
      </c>
      <c r="G19" s="119">
        <f t="shared" si="0"/>
        <v>70175.438596491222</v>
      </c>
      <c r="H19" s="120">
        <v>67895.104895104902</v>
      </c>
      <c r="I19" s="121">
        <v>64.75</v>
      </c>
      <c r="J19" s="122">
        <v>0.36</v>
      </c>
      <c r="K19" s="122">
        <v>1.32</v>
      </c>
      <c r="L19" s="122">
        <v>2.75</v>
      </c>
      <c r="M19" s="123">
        <v>7.44</v>
      </c>
      <c r="N19" s="91">
        <v>47481.481481481482</v>
      </c>
      <c r="O19" s="88">
        <v>25.4</v>
      </c>
      <c r="P19" s="120">
        <v>12977.777777777777</v>
      </c>
      <c r="Q19" s="91">
        <v>11257.467700258396</v>
      </c>
      <c r="S19" s="168">
        <v>5</v>
      </c>
      <c r="T19" s="125">
        <v>300</v>
      </c>
      <c r="U19" s="169">
        <v>1</v>
      </c>
      <c r="V19" s="127">
        <v>30741</v>
      </c>
      <c r="X19" s="88">
        <v>14</v>
      </c>
      <c r="Y19" s="89" t="s">
        <v>59</v>
      </c>
      <c r="Z19" s="90" t="s">
        <v>60</v>
      </c>
      <c r="AA19" s="91">
        <v>40311.111111111117</v>
      </c>
      <c r="AC19" s="93"/>
      <c r="AD19" s="89">
        <v>7</v>
      </c>
      <c r="AE19" s="89" t="s">
        <v>51</v>
      </c>
      <c r="AF19" s="90">
        <v>6263</v>
      </c>
      <c r="AG19" s="91">
        <v>44429.629629629635</v>
      </c>
      <c r="AI19" s="93"/>
      <c r="AJ19" s="116">
        <v>3</v>
      </c>
      <c r="AK19" s="90" t="s">
        <v>57</v>
      </c>
      <c r="AL19" s="91">
        <v>40637.037037037036</v>
      </c>
      <c r="AO19" s="2"/>
    </row>
    <row r="20" spans="2:45" ht="19.5" thickBot="1" x14ac:dyDescent="0.3">
      <c r="B20" s="88">
        <v>15</v>
      </c>
      <c r="C20" s="89" t="s">
        <v>63</v>
      </c>
      <c r="D20" s="116">
        <v>6010</v>
      </c>
      <c r="E20" s="117">
        <v>600</v>
      </c>
      <c r="F20" s="118">
        <v>20.3</v>
      </c>
      <c r="G20" s="119">
        <f t="shared" si="0"/>
        <v>65681.444991789816</v>
      </c>
      <c r="H20" s="120">
        <v>49293.706293706295</v>
      </c>
      <c r="I20" s="121">
        <v>68.319999999999993</v>
      </c>
      <c r="J20" s="122">
        <v>0.23</v>
      </c>
      <c r="K20" s="122">
        <v>1.19</v>
      </c>
      <c r="L20" s="122">
        <v>2.66</v>
      </c>
      <c r="M20" s="123">
        <v>7.67</v>
      </c>
      <c r="N20" s="91">
        <v>42888.888888888891</v>
      </c>
      <c r="O20" s="88">
        <v>26.9</v>
      </c>
      <c r="P20" s="120">
        <v>9155.5555555555566</v>
      </c>
      <c r="Q20" s="91">
        <v>7782.2222222222226</v>
      </c>
      <c r="X20" s="138">
        <v>15</v>
      </c>
      <c r="Y20" s="94" t="s">
        <v>63</v>
      </c>
      <c r="Z20" s="95">
        <v>5010</v>
      </c>
      <c r="AA20" s="96">
        <v>40177.777777777781</v>
      </c>
      <c r="AC20" s="93"/>
      <c r="AD20" s="89">
        <v>8</v>
      </c>
      <c r="AE20" s="89" t="s">
        <v>63</v>
      </c>
      <c r="AF20" s="90">
        <v>6010</v>
      </c>
      <c r="AG20" s="91">
        <v>42888.888888888891</v>
      </c>
      <c r="AI20" s="93"/>
      <c r="AJ20" s="89">
        <v>4</v>
      </c>
      <c r="AK20" s="90" t="s">
        <v>38</v>
      </c>
      <c r="AL20" s="91">
        <v>34459.259259259263</v>
      </c>
      <c r="AO20" s="2"/>
    </row>
    <row r="21" spans="2:45" ht="19.5" thickBot="1" x14ac:dyDescent="0.3">
      <c r="B21" s="124">
        <v>16</v>
      </c>
      <c r="C21" s="125" t="s">
        <v>34</v>
      </c>
      <c r="D21" s="129" t="s">
        <v>41</v>
      </c>
      <c r="E21" s="170">
        <v>600</v>
      </c>
      <c r="F21" s="171">
        <v>20.3</v>
      </c>
      <c r="G21" s="172">
        <f t="shared" si="0"/>
        <v>65681.444991789816</v>
      </c>
      <c r="H21" s="173">
        <v>62314.685314685317</v>
      </c>
      <c r="I21" s="174">
        <v>65.930000000000007</v>
      </c>
      <c r="J21" s="175">
        <v>0.3</v>
      </c>
      <c r="K21" s="175">
        <v>1.48</v>
      </c>
      <c r="L21" s="175">
        <v>2.52</v>
      </c>
      <c r="M21" s="176">
        <v>7.6</v>
      </c>
      <c r="N21" s="127">
        <v>52770.370370370372</v>
      </c>
      <c r="O21" s="124">
        <v>26.3</v>
      </c>
      <c r="P21" s="173">
        <v>10696.296296296297</v>
      </c>
      <c r="Q21" s="127">
        <v>9166.4771748492694</v>
      </c>
      <c r="X21" s="66">
        <v>16</v>
      </c>
      <c r="Y21" s="67" t="s">
        <v>44</v>
      </c>
      <c r="Z21" s="111">
        <v>5518</v>
      </c>
      <c r="AA21" s="69">
        <v>39940.740740740737</v>
      </c>
      <c r="AC21" s="128"/>
      <c r="AD21" s="125">
        <v>9</v>
      </c>
      <c r="AE21" s="125" t="s">
        <v>59</v>
      </c>
      <c r="AF21" s="126" t="s">
        <v>60</v>
      </c>
      <c r="AG21" s="127">
        <v>40311.111111111117</v>
      </c>
      <c r="AI21" s="128"/>
      <c r="AJ21" s="129">
        <v>5</v>
      </c>
      <c r="AK21" s="169" t="s">
        <v>32</v>
      </c>
      <c r="AL21" s="127">
        <v>30740.740740740741</v>
      </c>
      <c r="AO21" s="2"/>
    </row>
    <row r="22" spans="2:45" x14ac:dyDescent="0.25">
      <c r="B22" s="97">
        <v>17</v>
      </c>
      <c r="C22" s="98" t="s">
        <v>51</v>
      </c>
      <c r="D22" s="99">
        <v>707</v>
      </c>
      <c r="E22" s="100">
        <v>700</v>
      </c>
      <c r="F22" s="177">
        <v>21.5</v>
      </c>
      <c r="G22" s="102">
        <f t="shared" si="0"/>
        <v>62015.503875968992</v>
      </c>
      <c r="H22" s="103">
        <v>53013.98601398601</v>
      </c>
      <c r="I22" s="104">
        <v>63.76</v>
      </c>
      <c r="J22" s="105">
        <v>0.35</v>
      </c>
      <c r="K22" s="105">
        <v>1.37</v>
      </c>
      <c r="L22" s="105">
        <v>2.75</v>
      </c>
      <c r="M22" s="106">
        <v>8.4700000000000006</v>
      </c>
      <c r="N22" s="107">
        <v>45674.074074074073</v>
      </c>
      <c r="O22" s="97">
        <v>24.2</v>
      </c>
      <c r="P22" s="103">
        <v>12592.592592592593</v>
      </c>
      <c r="Q22" s="107">
        <v>11099.052540913006</v>
      </c>
      <c r="X22" s="88">
        <v>17</v>
      </c>
      <c r="Y22" s="89" t="s">
        <v>31</v>
      </c>
      <c r="Z22" s="90" t="s">
        <v>38</v>
      </c>
      <c r="AA22" s="91">
        <v>34459.259259259263</v>
      </c>
      <c r="AC22" s="93">
        <v>700</v>
      </c>
      <c r="AD22" s="98">
        <v>1</v>
      </c>
      <c r="AE22" s="98" t="s">
        <v>34</v>
      </c>
      <c r="AF22" s="132" t="s">
        <v>35</v>
      </c>
      <c r="AG22" s="107">
        <v>53570.370370370365</v>
      </c>
      <c r="AI22" s="93" t="s">
        <v>51</v>
      </c>
      <c r="AJ22" s="98">
        <v>1</v>
      </c>
      <c r="AK22" s="110">
        <v>707</v>
      </c>
      <c r="AL22" s="107">
        <v>45674.074074074073</v>
      </c>
      <c r="AO22" s="2"/>
    </row>
    <row r="23" spans="2:45" ht="19.5" thickBot="1" x14ac:dyDescent="0.3">
      <c r="B23" s="124">
        <v>18</v>
      </c>
      <c r="C23" s="125" t="s">
        <v>34</v>
      </c>
      <c r="D23" s="125" t="s">
        <v>35</v>
      </c>
      <c r="E23" s="170">
        <v>700</v>
      </c>
      <c r="F23" s="171">
        <v>20.3</v>
      </c>
      <c r="G23" s="172">
        <f t="shared" si="0"/>
        <v>65681.444991789816</v>
      </c>
      <c r="H23" s="173">
        <v>61384.615384615383</v>
      </c>
      <c r="I23" s="174">
        <v>64.63</v>
      </c>
      <c r="J23" s="175">
        <v>0.26</v>
      </c>
      <c r="K23" s="175">
        <v>1.36</v>
      </c>
      <c r="L23" s="175">
        <v>2.56</v>
      </c>
      <c r="M23" s="176">
        <v>6.97</v>
      </c>
      <c r="N23" s="127">
        <v>53570.370370370365</v>
      </c>
      <c r="O23" s="124">
        <v>26.3</v>
      </c>
      <c r="P23" s="173">
        <v>10222.222222222221</v>
      </c>
      <c r="Q23" s="127">
        <v>8760.2067183462514</v>
      </c>
      <c r="X23" s="124">
        <v>18</v>
      </c>
      <c r="Y23" s="125" t="s">
        <v>31</v>
      </c>
      <c r="Z23" s="169" t="s">
        <v>32</v>
      </c>
      <c r="AA23" s="127">
        <v>30740.740740740741</v>
      </c>
      <c r="AC23" s="128"/>
      <c r="AD23" s="125">
        <v>2</v>
      </c>
      <c r="AE23" s="125" t="s">
        <v>51</v>
      </c>
      <c r="AF23" s="126">
        <v>707</v>
      </c>
      <c r="AG23" s="127">
        <v>45674.074074074073</v>
      </c>
      <c r="AI23" s="128"/>
      <c r="AJ23" s="129">
        <v>2</v>
      </c>
      <c r="AK23" s="126">
        <v>6263</v>
      </c>
      <c r="AL23" s="127">
        <v>44429.629629629635</v>
      </c>
      <c r="AO23" s="2"/>
      <c r="AP23" s="2"/>
      <c r="AQ23" s="2"/>
      <c r="AR23" s="4"/>
      <c r="AS23" s="2"/>
    </row>
    <row r="24" spans="2:45" ht="19.5" thickBot="1" x14ac:dyDescent="0.3">
      <c r="B24" s="178" t="s">
        <v>86</v>
      </c>
      <c r="C24" s="179"/>
      <c r="D24" s="179"/>
      <c r="E24" s="179"/>
      <c r="F24" s="179"/>
      <c r="G24" s="179"/>
      <c r="H24" s="180"/>
      <c r="I24" s="181">
        <f t="shared" ref="I24:M24" si="1">AVERAGE(I6:I23)</f>
        <v>60.827777777777783</v>
      </c>
      <c r="J24" s="182">
        <f>AVERAGE(J6:J23)</f>
        <v>0.3322222222222222</v>
      </c>
      <c r="K24" s="182">
        <f t="shared" si="1"/>
        <v>1.3755555555555559</v>
      </c>
      <c r="L24" s="182">
        <f t="shared" si="1"/>
        <v>2.9488888888888884</v>
      </c>
      <c r="M24" s="183">
        <f t="shared" si="1"/>
        <v>7.7094444444444434</v>
      </c>
      <c r="N24" s="184">
        <f>AVERAGE(N6:N23)</f>
        <v>44186.831275720164</v>
      </c>
      <c r="O24" s="185">
        <f t="shared" ref="O24:P24" si="2">AVERAGE(O6:O23)</f>
        <v>23.435294117647057</v>
      </c>
      <c r="P24" s="186">
        <f t="shared" si="2"/>
        <v>11982.570806100219</v>
      </c>
      <c r="Q24" s="184">
        <f>AVERAGE(Q6:Q23)</f>
        <v>10674.331458681661</v>
      </c>
      <c r="AA24" s="184">
        <f>AVERAGE(AA6:AA23)</f>
        <v>44186.831275720171</v>
      </c>
      <c r="AG24" s="184">
        <f>AVERAGE(AG6:AG23)</f>
        <v>44186.831275720164</v>
      </c>
      <c r="AL24" s="184">
        <f>AVERAGE(AL6:AL23)</f>
        <v>44186.831275720171</v>
      </c>
    </row>
  </sheetData>
  <mergeCells count="33">
    <mergeCell ref="O17:Q17"/>
    <mergeCell ref="AI17:AI21"/>
    <mergeCell ref="AC22:AC23"/>
    <mergeCell ref="AI22:AI23"/>
    <mergeCell ref="B24:H24"/>
    <mergeCell ref="AO8:AO10"/>
    <mergeCell ref="AP8:AP10"/>
    <mergeCell ref="AI11:AI12"/>
    <mergeCell ref="AC13:AC21"/>
    <mergeCell ref="AI13:AI16"/>
    <mergeCell ref="S14:V14"/>
    <mergeCell ref="O4:Q4"/>
    <mergeCell ref="S6:V6"/>
    <mergeCell ref="AI6:AI7"/>
    <mergeCell ref="AC8:AC12"/>
    <mergeCell ref="AI8:AI9"/>
    <mergeCell ref="AN8:AN13"/>
    <mergeCell ref="AC2:AG2"/>
    <mergeCell ref="AI2:AL2"/>
    <mergeCell ref="B4:B5"/>
    <mergeCell ref="C4:C5"/>
    <mergeCell ref="D4:D5"/>
    <mergeCell ref="E4:E5"/>
    <mergeCell ref="F4:F5"/>
    <mergeCell ref="G4:G5"/>
    <mergeCell ref="H4:H5"/>
    <mergeCell ref="I4:N4"/>
    <mergeCell ref="B2:D2"/>
    <mergeCell ref="E2:F2"/>
    <mergeCell ref="G2:N2"/>
    <mergeCell ref="O2:Q2"/>
    <mergeCell ref="S2:V2"/>
    <mergeCell ref="X2:A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2023-01-17T09:04:22Z</dcterms:modified>
</cp:coreProperties>
</file>