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I21" i="1"/>
  <c r="H21" i="1"/>
  <c r="J20" i="1"/>
  <c r="K20" i="1" s="1"/>
  <c r="K19" i="1"/>
  <c r="J19" i="1"/>
  <c r="J18" i="1"/>
  <c r="K18" i="1" s="1"/>
  <c r="K17" i="1"/>
  <c r="J17" i="1"/>
  <c r="J16" i="1"/>
  <c r="K16" i="1" s="1"/>
  <c r="K15" i="1"/>
  <c r="J15" i="1"/>
  <c r="J14" i="1"/>
  <c r="K14" i="1" s="1"/>
  <c r="K13" i="1"/>
  <c r="J13" i="1"/>
  <c r="J12" i="1"/>
  <c r="K12" i="1" s="1"/>
  <c r="K11" i="1"/>
  <c r="J11" i="1"/>
  <c r="J10" i="1"/>
  <c r="K10" i="1" s="1"/>
  <c r="K9" i="1"/>
  <c r="J9" i="1"/>
  <c r="J8" i="1"/>
  <c r="K8" i="1" s="1"/>
  <c r="K7" i="1"/>
  <c r="J7" i="1"/>
  <c r="J6" i="1"/>
  <c r="K6" i="1" s="1"/>
  <c r="K21" i="1" l="1"/>
  <c r="J21" i="1"/>
</calcChain>
</file>

<file path=xl/sharedStrings.xml><?xml version="1.0" encoding="utf-8"?>
<sst xmlns="http://schemas.openxmlformats.org/spreadsheetml/2006/main" count="96" uniqueCount="76">
  <si>
    <t>MO soje - Razboj, Mišo Đurđević - 2022.</t>
  </si>
  <si>
    <t>r.br.</t>
  </si>
  <si>
    <t>gz</t>
  </si>
  <si>
    <t>institut</t>
  </si>
  <si>
    <t>sorta</t>
  </si>
  <si>
    <t>norma sjetve x1000</t>
  </si>
  <si>
    <t>žetva</t>
  </si>
  <si>
    <t xml:space="preserve">prinos </t>
  </si>
  <si>
    <t>analiza</t>
  </si>
  <si>
    <r>
      <t>P m</t>
    </r>
    <r>
      <rPr>
        <b/>
        <sz val="12"/>
        <color theme="1"/>
        <rFont val="Calibri"/>
        <family val="2"/>
      </rPr>
      <t>²</t>
    </r>
  </si>
  <si>
    <t>vlaga %</t>
  </si>
  <si>
    <t>kg</t>
  </si>
  <si>
    <t>sirovo</t>
  </si>
  <si>
    <t>visina cm</t>
  </si>
  <si>
    <t>do prve mahune cm</t>
  </si>
  <si>
    <t>broj spratova</t>
  </si>
  <si>
    <t>broj mahuna</t>
  </si>
  <si>
    <t>broj bočnih grana</t>
  </si>
  <si>
    <t>00</t>
  </si>
  <si>
    <t>NS</t>
  </si>
  <si>
    <t>Tajfun</t>
  </si>
  <si>
    <t>00/0</t>
  </si>
  <si>
    <t>BL</t>
  </si>
  <si>
    <t>Sana</t>
  </si>
  <si>
    <t>600-650</t>
  </si>
  <si>
    <t>Marina</t>
  </si>
  <si>
    <t>OS</t>
  </si>
  <si>
    <t>Lucija</t>
  </si>
  <si>
    <t>600-700</t>
  </si>
  <si>
    <t>0</t>
  </si>
  <si>
    <t>ZP</t>
  </si>
  <si>
    <t>Selena</t>
  </si>
  <si>
    <t>Atlas</t>
  </si>
  <si>
    <t>0/I</t>
  </si>
  <si>
    <t>RWA</t>
  </si>
  <si>
    <t>Gala</t>
  </si>
  <si>
    <t>Sunce</t>
  </si>
  <si>
    <t>520-560</t>
  </si>
  <si>
    <t>Zora</t>
  </si>
  <si>
    <t>580-600</t>
  </si>
  <si>
    <t>I</t>
  </si>
  <si>
    <t>Laura</t>
  </si>
  <si>
    <t>Wendy</t>
  </si>
  <si>
    <t>Sonja</t>
  </si>
  <si>
    <t>500-550</t>
  </si>
  <si>
    <t>Maximus</t>
  </si>
  <si>
    <t>Apolo</t>
  </si>
  <si>
    <t>II</t>
  </si>
  <si>
    <t>Lidija</t>
  </si>
  <si>
    <t>prosjek</t>
  </si>
  <si>
    <t>predusjev</t>
  </si>
  <si>
    <t>žito</t>
  </si>
  <si>
    <t>sjetva</t>
  </si>
  <si>
    <t>18.04.</t>
  </si>
  <si>
    <t>đubrenje</t>
  </si>
  <si>
    <t>maj '22</t>
  </si>
  <si>
    <t>folijarna prihrana</t>
  </si>
  <si>
    <t>kristalon zeleni (18-18-18)</t>
  </si>
  <si>
    <t>5 kg/ha</t>
  </si>
  <si>
    <t>jun '22</t>
  </si>
  <si>
    <t>zaštita</t>
  </si>
  <si>
    <t>19.04.</t>
  </si>
  <si>
    <t>osnovno - prije nicanja</t>
  </si>
  <si>
    <t>Dual Gold</t>
  </si>
  <si>
    <t>1,2 l/ha</t>
  </si>
  <si>
    <t>Kvazar</t>
  </si>
  <si>
    <t>0,5 l/ha</t>
  </si>
  <si>
    <t>Galbenon</t>
  </si>
  <si>
    <t>1 l/ha</t>
  </si>
  <si>
    <t>Okvir</t>
  </si>
  <si>
    <t>8 gr/ha</t>
  </si>
  <si>
    <t>Alteox</t>
  </si>
  <si>
    <t>0,2 l/ha</t>
  </si>
  <si>
    <t>Spektrum</t>
  </si>
  <si>
    <t>1,3 l/ha</t>
  </si>
  <si>
    <t>23.09.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</si>
</sst>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3" fontId="1" fillId="0" borderId="38" xfId="0" applyNumberFormat="1" applyFont="1" applyBorder="1" applyAlignment="1">
      <alignment horizontal="center" vertical="center"/>
    </xf>
    <xf numFmtId="3" fontId="2" fillId="0" borderId="39" xfId="0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1" fontId="1" fillId="0" borderId="38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39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2" fillId="2" borderId="42" xfId="0" applyNumberFormat="1" applyFont="1" applyFill="1" applyBorder="1" applyAlignment="1">
      <alignment horizontal="center" vertical="center"/>
    </xf>
    <xf numFmtId="1" fontId="2" fillId="2" borderId="4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44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abSelected="1" zoomScale="85" zoomScaleNormal="85" workbookViewId="0">
      <selection activeCell="K23" sqref="K23"/>
    </sheetView>
  </sheetViews>
  <sheetFormatPr defaultRowHeight="15.75" x14ac:dyDescent="0.25"/>
  <cols>
    <col min="1" max="1" width="1.85546875" style="1" customWidth="1"/>
    <col min="2" max="2" width="5.140625" style="1" customWidth="1"/>
    <col min="3" max="3" width="11.85546875" style="1" customWidth="1"/>
    <col min="4" max="4" width="22.85546875" style="1" customWidth="1"/>
    <col min="5" max="5" width="22.5703125" style="1" customWidth="1"/>
    <col min="6" max="6" width="26.140625" style="1" bestFit="1" customWidth="1"/>
    <col min="7" max="7" width="12.85546875" style="1" customWidth="1"/>
    <col min="8" max="8" width="13.5703125" style="1" customWidth="1"/>
    <col min="9" max="9" width="12.85546875" style="1" customWidth="1"/>
    <col min="10" max="11" width="15.7109375" style="1" customWidth="1"/>
    <col min="12" max="12" width="10.28515625" style="1" bestFit="1" customWidth="1"/>
    <col min="13" max="13" width="15.5703125" style="1" customWidth="1"/>
    <col min="14" max="14" width="13.7109375" style="1" bestFit="1" customWidth="1"/>
    <col min="15" max="15" width="13.140625" style="1" bestFit="1" customWidth="1"/>
    <col min="16" max="16" width="14" style="1" customWidth="1"/>
    <col min="17" max="18" width="15.7109375" style="1" customWidth="1"/>
    <col min="19" max="16384" width="9.140625" style="1"/>
  </cols>
  <sheetData>
    <row r="1" spans="2:16" ht="16.5" thickBot="1" x14ac:dyDescent="0.3"/>
    <row r="2" spans="2:16" ht="16.5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2:16" ht="16.5" thickBot="1" x14ac:dyDescent="0.3"/>
    <row r="4" spans="2:16" x14ac:dyDescent="0.25">
      <c r="B4" s="5" t="s">
        <v>1</v>
      </c>
      <c r="C4" s="6" t="s">
        <v>2</v>
      </c>
      <c r="D4" s="6" t="s">
        <v>3</v>
      </c>
      <c r="E4" s="7" t="s">
        <v>4</v>
      </c>
      <c r="F4" s="8" t="s">
        <v>5</v>
      </c>
      <c r="G4" s="5" t="s">
        <v>6</v>
      </c>
      <c r="H4" s="6"/>
      <c r="I4" s="7"/>
      <c r="J4" s="5" t="s">
        <v>7</v>
      </c>
      <c r="K4" s="7"/>
      <c r="L4" s="5" t="s">
        <v>8</v>
      </c>
      <c r="M4" s="6"/>
      <c r="N4" s="6"/>
      <c r="O4" s="6"/>
      <c r="P4" s="7"/>
    </row>
    <row r="5" spans="2:16" ht="32.25" thickBot="1" x14ac:dyDescent="0.3">
      <c r="B5" s="9"/>
      <c r="C5" s="10"/>
      <c r="D5" s="10"/>
      <c r="E5" s="11"/>
      <c r="F5" s="12"/>
      <c r="G5" s="13" t="s">
        <v>9</v>
      </c>
      <c r="H5" s="14" t="s">
        <v>10</v>
      </c>
      <c r="I5" s="15" t="s">
        <v>11</v>
      </c>
      <c r="J5" s="13" t="s">
        <v>12</v>
      </c>
      <c r="K5" s="16">
        <v>0.13</v>
      </c>
      <c r="L5" s="17" t="s">
        <v>13</v>
      </c>
      <c r="M5" s="18" t="s">
        <v>14</v>
      </c>
      <c r="N5" s="18" t="s">
        <v>15</v>
      </c>
      <c r="O5" s="18" t="s">
        <v>16</v>
      </c>
      <c r="P5" s="19" t="s">
        <v>17</v>
      </c>
    </row>
    <row r="6" spans="2:16" ht="16.5" thickBot="1" x14ac:dyDescent="0.3">
      <c r="B6" s="20">
        <v>1</v>
      </c>
      <c r="C6" s="21" t="s">
        <v>18</v>
      </c>
      <c r="D6" s="22" t="s">
        <v>19</v>
      </c>
      <c r="E6" s="23" t="s">
        <v>20</v>
      </c>
      <c r="F6" s="24">
        <v>550</v>
      </c>
      <c r="G6" s="20">
        <v>392</v>
      </c>
      <c r="H6" s="25">
        <v>15.6</v>
      </c>
      <c r="I6" s="23">
        <v>61</v>
      </c>
      <c r="J6" s="26">
        <f>I6/G6*10000</f>
        <v>1556.1224489795918</v>
      </c>
      <c r="K6" s="27">
        <f>(100-H6)/87*J6</f>
        <v>1509.6176401595121</v>
      </c>
      <c r="L6" s="28">
        <v>67.125</v>
      </c>
      <c r="M6" s="29">
        <v>11.5</v>
      </c>
      <c r="N6" s="29">
        <v>9.5</v>
      </c>
      <c r="O6" s="30">
        <v>43.625</v>
      </c>
      <c r="P6" s="31">
        <v>2.75</v>
      </c>
    </row>
    <row r="7" spans="2:16" x14ac:dyDescent="0.25">
      <c r="B7" s="32">
        <v>2</v>
      </c>
      <c r="C7" s="33" t="s">
        <v>21</v>
      </c>
      <c r="D7" s="34" t="s">
        <v>22</v>
      </c>
      <c r="E7" s="35" t="s">
        <v>23</v>
      </c>
      <c r="F7" s="36" t="s">
        <v>24</v>
      </c>
      <c r="G7" s="32">
        <v>392</v>
      </c>
      <c r="H7" s="37">
        <v>14.6</v>
      </c>
      <c r="I7" s="35">
        <v>59</v>
      </c>
      <c r="J7" s="38">
        <f t="shared" ref="J7:J20" si="0">I7/G7*10000</f>
        <v>1505.1020408163265</v>
      </c>
      <c r="K7" s="39">
        <f t="shared" ref="K7:K20" si="1">(100-H7)/87*J7</f>
        <v>1477.4220032840724</v>
      </c>
      <c r="L7" s="40">
        <v>66.111111111111114</v>
      </c>
      <c r="M7" s="41">
        <v>20.111111111111111</v>
      </c>
      <c r="N7" s="41">
        <v>6.7777777777777777</v>
      </c>
      <c r="O7" s="42">
        <v>16</v>
      </c>
      <c r="P7" s="43">
        <v>0.33333333333333331</v>
      </c>
    </row>
    <row r="8" spans="2:16" x14ac:dyDescent="0.25">
      <c r="B8" s="44">
        <v>3</v>
      </c>
      <c r="C8" s="45"/>
      <c r="D8" s="46"/>
      <c r="E8" s="47" t="s">
        <v>25</v>
      </c>
      <c r="F8" s="48" t="s">
        <v>24</v>
      </c>
      <c r="G8" s="44">
        <v>392</v>
      </c>
      <c r="H8" s="49">
        <v>13.8</v>
      </c>
      <c r="I8" s="47">
        <v>65</v>
      </c>
      <c r="J8" s="50">
        <f t="shared" si="0"/>
        <v>1658.1632653061224</v>
      </c>
      <c r="K8" s="51">
        <f t="shared" si="1"/>
        <v>1642.9157870044571</v>
      </c>
      <c r="L8" s="52">
        <v>68.777777777777771</v>
      </c>
      <c r="M8" s="53">
        <v>17</v>
      </c>
      <c r="N8" s="53">
        <v>7.333333333333333</v>
      </c>
      <c r="O8" s="54">
        <v>32</v>
      </c>
      <c r="P8" s="55">
        <v>2.1111111111111112</v>
      </c>
    </row>
    <row r="9" spans="2:16" ht="16.5" thickBot="1" x14ac:dyDescent="0.3">
      <c r="B9" s="56">
        <v>4</v>
      </c>
      <c r="C9" s="57"/>
      <c r="D9" s="58" t="s">
        <v>26</v>
      </c>
      <c r="E9" s="59" t="s">
        <v>27</v>
      </c>
      <c r="F9" s="60" t="s">
        <v>28</v>
      </c>
      <c r="G9" s="56">
        <v>392</v>
      </c>
      <c r="H9" s="58">
        <v>16.2</v>
      </c>
      <c r="I9" s="59">
        <v>60</v>
      </c>
      <c r="J9" s="61">
        <f t="shared" si="0"/>
        <v>1530.6122448979593</v>
      </c>
      <c r="K9" s="62">
        <f t="shared" si="1"/>
        <v>1474.3138634764252</v>
      </c>
      <c r="L9" s="63">
        <v>90.875</v>
      </c>
      <c r="M9" s="64">
        <v>21.75</v>
      </c>
      <c r="N9" s="64">
        <v>7.25</v>
      </c>
      <c r="O9" s="65">
        <v>14.75</v>
      </c>
      <c r="P9" s="66">
        <v>1.625</v>
      </c>
    </row>
    <row r="10" spans="2:16" x14ac:dyDescent="0.25">
      <c r="B10" s="67">
        <v>5</v>
      </c>
      <c r="C10" s="68" t="s">
        <v>29</v>
      </c>
      <c r="D10" s="69" t="s">
        <v>30</v>
      </c>
      <c r="E10" s="70" t="s">
        <v>31</v>
      </c>
      <c r="F10" s="71">
        <v>500</v>
      </c>
      <c r="G10" s="67">
        <v>392</v>
      </c>
      <c r="H10" s="69">
        <v>15.8</v>
      </c>
      <c r="I10" s="70">
        <v>61</v>
      </c>
      <c r="J10" s="72">
        <f t="shared" si="0"/>
        <v>1556.1224489795918</v>
      </c>
      <c r="K10" s="73">
        <f t="shared" si="1"/>
        <v>1506.0403471733523</v>
      </c>
      <c r="L10" s="74">
        <v>74.444444444444443</v>
      </c>
      <c r="M10" s="75">
        <v>23.444444444444443</v>
      </c>
      <c r="N10" s="75">
        <v>7.5555555555555554</v>
      </c>
      <c r="O10" s="76">
        <v>18.888888888888889</v>
      </c>
      <c r="P10" s="77">
        <v>2.2222222222222223</v>
      </c>
    </row>
    <row r="11" spans="2:16" ht="16.5" thickBot="1" x14ac:dyDescent="0.3">
      <c r="B11" s="78">
        <v>6</v>
      </c>
      <c r="C11" s="79"/>
      <c r="D11" s="80" t="s">
        <v>19</v>
      </c>
      <c r="E11" s="81" t="s">
        <v>32</v>
      </c>
      <c r="F11" s="82">
        <v>500</v>
      </c>
      <c r="G11" s="78">
        <v>392</v>
      </c>
      <c r="H11" s="80">
        <v>14.7</v>
      </c>
      <c r="I11" s="81">
        <v>74</v>
      </c>
      <c r="J11" s="83">
        <f t="shared" si="0"/>
        <v>1887.7551020408162</v>
      </c>
      <c r="K11" s="84">
        <f t="shared" si="1"/>
        <v>1850.8679333802484</v>
      </c>
      <c r="L11" s="85">
        <v>81</v>
      </c>
      <c r="M11" s="86">
        <v>20.111111111111111</v>
      </c>
      <c r="N11" s="86">
        <v>6.8888888888888893</v>
      </c>
      <c r="O11" s="87">
        <v>20.222222222222221</v>
      </c>
      <c r="P11" s="88">
        <v>2.1111111111111112</v>
      </c>
    </row>
    <row r="12" spans="2:16" x14ac:dyDescent="0.25">
      <c r="B12" s="32">
        <v>7</v>
      </c>
      <c r="C12" s="33" t="s">
        <v>33</v>
      </c>
      <c r="D12" s="37" t="s">
        <v>34</v>
      </c>
      <c r="E12" s="35" t="s">
        <v>35</v>
      </c>
      <c r="F12" s="36">
        <v>700</v>
      </c>
      <c r="G12" s="32">
        <v>392</v>
      </c>
      <c r="H12" s="37">
        <v>16.2</v>
      </c>
      <c r="I12" s="35">
        <v>63</v>
      </c>
      <c r="J12" s="38">
        <f t="shared" si="0"/>
        <v>1607.1428571428573</v>
      </c>
      <c r="K12" s="39">
        <f t="shared" si="1"/>
        <v>1548.0295566502466</v>
      </c>
      <c r="L12" s="40">
        <v>88.444444444444443</v>
      </c>
      <c r="M12" s="41">
        <v>14.444444444444445</v>
      </c>
      <c r="N12" s="41">
        <v>11.222222222222221</v>
      </c>
      <c r="O12" s="42">
        <v>28.222222222222221</v>
      </c>
      <c r="P12" s="43">
        <v>2.1111111111111112</v>
      </c>
    </row>
    <row r="13" spans="2:16" x14ac:dyDescent="0.25">
      <c r="B13" s="44">
        <v>8</v>
      </c>
      <c r="C13" s="45"/>
      <c r="D13" s="46" t="s">
        <v>26</v>
      </c>
      <c r="E13" s="47" t="s">
        <v>36</v>
      </c>
      <c r="F13" s="48" t="s">
        <v>37</v>
      </c>
      <c r="G13" s="44">
        <v>392</v>
      </c>
      <c r="H13" s="49">
        <v>16.7</v>
      </c>
      <c r="I13" s="47">
        <v>75</v>
      </c>
      <c r="J13" s="50">
        <f t="shared" si="0"/>
        <v>1913.2653061224489</v>
      </c>
      <c r="K13" s="51">
        <f t="shared" si="1"/>
        <v>1831.8965517241377</v>
      </c>
      <c r="L13" s="52">
        <v>88.111111111111114</v>
      </c>
      <c r="M13" s="53">
        <v>20.666666666666668</v>
      </c>
      <c r="N13" s="53">
        <v>7.7777777777777777</v>
      </c>
      <c r="O13" s="54">
        <v>17.777777777777779</v>
      </c>
      <c r="P13" s="55">
        <v>1.5555555555555556</v>
      </c>
    </row>
    <row r="14" spans="2:16" ht="16.5" thickBot="1" x14ac:dyDescent="0.3">
      <c r="B14" s="56">
        <v>9</v>
      </c>
      <c r="C14" s="57"/>
      <c r="D14" s="89"/>
      <c r="E14" s="59" t="s">
        <v>38</v>
      </c>
      <c r="F14" s="60" t="s">
        <v>39</v>
      </c>
      <c r="G14" s="56">
        <v>392</v>
      </c>
      <c r="H14" s="58">
        <v>13.7</v>
      </c>
      <c r="I14" s="59">
        <v>79</v>
      </c>
      <c r="J14" s="61">
        <f t="shared" si="0"/>
        <v>2015.3061224489795</v>
      </c>
      <c r="K14" s="62">
        <f t="shared" si="1"/>
        <v>1999.0910157166315</v>
      </c>
      <c r="L14" s="63">
        <v>82.222222222222229</v>
      </c>
      <c r="M14" s="64">
        <v>24.555555555555557</v>
      </c>
      <c r="N14" s="64">
        <v>7.1111111111111107</v>
      </c>
      <c r="O14" s="65">
        <v>17.222222222222221</v>
      </c>
      <c r="P14" s="66">
        <v>1.1111111111111112</v>
      </c>
    </row>
    <row r="15" spans="2:16" x14ac:dyDescent="0.25">
      <c r="B15" s="67">
        <v>10</v>
      </c>
      <c r="C15" s="68" t="s">
        <v>40</v>
      </c>
      <c r="D15" s="69" t="s">
        <v>30</v>
      </c>
      <c r="E15" s="70" t="s">
        <v>41</v>
      </c>
      <c r="F15" s="71">
        <v>450</v>
      </c>
      <c r="G15" s="67">
        <v>392</v>
      </c>
      <c r="H15" s="69">
        <v>16.100000000000001</v>
      </c>
      <c r="I15" s="70">
        <v>51</v>
      </c>
      <c r="J15" s="72">
        <f t="shared" si="0"/>
        <v>1301.0204081632653</v>
      </c>
      <c r="K15" s="73">
        <f t="shared" si="1"/>
        <v>1254.662209711471</v>
      </c>
      <c r="L15" s="74">
        <v>80.111111111111114</v>
      </c>
      <c r="M15" s="75">
        <v>24.222222222222221</v>
      </c>
      <c r="N15" s="75">
        <v>7.666666666666667</v>
      </c>
      <c r="O15" s="76">
        <v>14.666666666666666</v>
      </c>
      <c r="P15" s="77">
        <v>0.88888888888888884</v>
      </c>
    </row>
    <row r="16" spans="2:16" x14ac:dyDescent="0.25">
      <c r="B16" s="44">
        <v>11</v>
      </c>
      <c r="C16" s="45"/>
      <c r="D16" s="49" t="s">
        <v>34</v>
      </c>
      <c r="E16" s="47" t="s">
        <v>42</v>
      </c>
      <c r="F16" s="48">
        <v>500</v>
      </c>
      <c r="G16" s="44">
        <v>392</v>
      </c>
      <c r="H16" s="49">
        <v>17.2</v>
      </c>
      <c r="I16" s="47">
        <v>68</v>
      </c>
      <c r="J16" s="50">
        <f t="shared" si="0"/>
        <v>1734.6938775510205</v>
      </c>
      <c r="K16" s="51">
        <f t="shared" si="1"/>
        <v>1650.9500351864885</v>
      </c>
      <c r="L16" s="52">
        <v>71.555555555555557</v>
      </c>
      <c r="M16" s="53">
        <v>22.888888888888889</v>
      </c>
      <c r="N16" s="53">
        <v>6.7777777777777777</v>
      </c>
      <c r="O16" s="54">
        <v>21.777777777777779</v>
      </c>
      <c r="P16" s="55">
        <v>4.5555555555555554</v>
      </c>
    </row>
    <row r="17" spans="2:16" x14ac:dyDescent="0.25">
      <c r="B17" s="44">
        <v>12</v>
      </c>
      <c r="C17" s="45"/>
      <c r="D17" s="49" t="s">
        <v>22</v>
      </c>
      <c r="E17" s="47" t="s">
        <v>43</v>
      </c>
      <c r="F17" s="48" t="s">
        <v>44</v>
      </c>
      <c r="G17" s="44">
        <v>392</v>
      </c>
      <c r="H17" s="49">
        <v>18.2</v>
      </c>
      <c r="I17" s="47">
        <v>61</v>
      </c>
      <c r="J17" s="50">
        <f t="shared" si="0"/>
        <v>1556.1224489795918</v>
      </c>
      <c r="K17" s="51">
        <f t="shared" si="1"/>
        <v>1463.1128313394322</v>
      </c>
      <c r="L17" s="52">
        <v>87.125</v>
      </c>
      <c r="M17" s="53">
        <v>17.125</v>
      </c>
      <c r="N17" s="53">
        <v>7.875</v>
      </c>
      <c r="O17" s="54">
        <v>24.125</v>
      </c>
      <c r="P17" s="55">
        <v>3.875</v>
      </c>
    </row>
    <row r="18" spans="2:16" x14ac:dyDescent="0.25">
      <c r="B18" s="44">
        <v>13</v>
      </c>
      <c r="C18" s="45"/>
      <c r="D18" s="46" t="s">
        <v>19</v>
      </c>
      <c r="E18" s="47" t="s">
        <v>45</v>
      </c>
      <c r="F18" s="48">
        <v>450</v>
      </c>
      <c r="G18" s="44">
        <v>392</v>
      </c>
      <c r="H18" s="49">
        <v>16.100000000000001</v>
      </c>
      <c r="I18" s="47">
        <v>66</v>
      </c>
      <c r="J18" s="50">
        <f t="shared" si="0"/>
        <v>1683.6734693877549</v>
      </c>
      <c r="K18" s="51">
        <f t="shared" si="1"/>
        <v>1623.6805066854329</v>
      </c>
      <c r="L18" s="52">
        <v>83.555555555555557</v>
      </c>
      <c r="M18" s="53">
        <v>19.888888888888889</v>
      </c>
      <c r="N18" s="53">
        <v>8.5555555555555554</v>
      </c>
      <c r="O18" s="54">
        <v>28.111111111111111</v>
      </c>
      <c r="P18" s="55">
        <v>4.666666666666667</v>
      </c>
    </row>
    <row r="19" spans="2:16" ht="16.5" thickBot="1" x14ac:dyDescent="0.3">
      <c r="B19" s="78">
        <v>14</v>
      </c>
      <c r="C19" s="79"/>
      <c r="D19" s="90"/>
      <c r="E19" s="81" t="s">
        <v>46</v>
      </c>
      <c r="F19" s="82">
        <v>450</v>
      </c>
      <c r="G19" s="78">
        <v>392</v>
      </c>
      <c r="H19" s="80">
        <v>16.399999999999999</v>
      </c>
      <c r="I19" s="81">
        <v>73</v>
      </c>
      <c r="J19" s="83">
        <f t="shared" si="0"/>
        <v>1862.2448979591838</v>
      </c>
      <c r="K19" s="84">
        <f t="shared" si="1"/>
        <v>1789.467511142388</v>
      </c>
      <c r="L19" s="85">
        <v>69.555555555555557</v>
      </c>
      <c r="M19" s="86">
        <v>22</v>
      </c>
      <c r="N19" s="86">
        <v>7.666666666666667</v>
      </c>
      <c r="O19" s="87">
        <v>19.555555555555557</v>
      </c>
      <c r="P19" s="88">
        <v>2.8888888888888888</v>
      </c>
    </row>
    <row r="20" spans="2:16" ht="16.5" thickBot="1" x14ac:dyDescent="0.3">
      <c r="B20" s="20">
        <v>15</v>
      </c>
      <c r="C20" s="22" t="s">
        <v>47</v>
      </c>
      <c r="D20" s="22" t="s">
        <v>30</v>
      </c>
      <c r="E20" s="23" t="s">
        <v>48</v>
      </c>
      <c r="F20" s="24">
        <v>400</v>
      </c>
      <c r="G20" s="20">
        <v>784</v>
      </c>
      <c r="H20" s="22">
        <v>16.600000000000001</v>
      </c>
      <c r="I20" s="23">
        <v>129</v>
      </c>
      <c r="J20" s="91">
        <f t="shared" si="0"/>
        <v>1645.4081632653063</v>
      </c>
      <c r="K20" s="92">
        <f t="shared" si="1"/>
        <v>1577.3223082336385</v>
      </c>
      <c r="L20" s="93">
        <v>97.222222222222229</v>
      </c>
      <c r="M20" s="94">
        <v>25</v>
      </c>
      <c r="N20" s="94">
        <v>9.3333333333333339</v>
      </c>
      <c r="O20" s="95">
        <v>23.888888888888889</v>
      </c>
      <c r="P20" s="96">
        <v>1.6666666666666667</v>
      </c>
    </row>
    <row r="21" spans="2:16" ht="16.5" thickBot="1" x14ac:dyDescent="0.3">
      <c r="B21" s="97" t="s">
        <v>49</v>
      </c>
      <c r="C21" s="98"/>
      <c r="D21" s="98"/>
      <c r="E21" s="98"/>
      <c r="F21" s="98"/>
      <c r="G21" s="98"/>
      <c r="H21" s="99">
        <f t="shared" ref="H21:P21" si="2">AVERAGE(H6:H20)</f>
        <v>15.859999999999998</v>
      </c>
      <c r="I21" s="100">
        <f t="shared" si="2"/>
        <v>69.666666666666671</v>
      </c>
      <c r="J21" s="101">
        <f t="shared" si="2"/>
        <v>1667.517006802721</v>
      </c>
      <c r="K21" s="102">
        <f t="shared" si="2"/>
        <v>1613.2926733911956</v>
      </c>
      <c r="L21" s="103">
        <f t="shared" si="2"/>
        <v>79.749074074074073</v>
      </c>
      <c r="M21" s="104">
        <f t="shared" si="2"/>
        <v>20.313888888888886</v>
      </c>
      <c r="N21" s="104">
        <f t="shared" si="2"/>
        <v>7.9527777777777784</v>
      </c>
      <c r="O21" s="104">
        <f t="shared" si="2"/>
        <v>22.722222222222221</v>
      </c>
      <c r="P21" s="105">
        <f t="shared" si="2"/>
        <v>2.2981481481481483</v>
      </c>
    </row>
    <row r="23" spans="2:16" x14ac:dyDescent="0.25">
      <c r="B23" s="106" t="s">
        <v>50</v>
      </c>
      <c r="C23" s="106"/>
      <c r="D23" s="107" t="s">
        <v>51</v>
      </c>
      <c r="E23" s="108"/>
      <c r="F23" s="108"/>
      <c r="G23" s="108"/>
    </row>
    <row r="24" spans="2:16" x14ac:dyDescent="0.25">
      <c r="B24" s="109" t="s">
        <v>52</v>
      </c>
      <c r="C24" s="109"/>
      <c r="D24" s="110" t="s">
        <v>53</v>
      </c>
      <c r="E24" s="108"/>
      <c r="F24" s="108"/>
      <c r="G24" s="111"/>
    </row>
    <row r="25" spans="2:16" x14ac:dyDescent="0.25">
      <c r="B25" s="112" t="s">
        <v>54</v>
      </c>
      <c r="C25" s="112"/>
      <c r="D25" s="107" t="s">
        <v>55</v>
      </c>
      <c r="E25" s="107" t="s">
        <v>56</v>
      </c>
      <c r="F25" s="107" t="s">
        <v>57</v>
      </c>
      <c r="G25" s="113" t="s">
        <v>58</v>
      </c>
    </row>
    <row r="26" spans="2:16" x14ac:dyDescent="0.25">
      <c r="B26" s="106"/>
      <c r="C26" s="106"/>
      <c r="D26" s="107" t="s">
        <v>59</v>
      </c>
      <c r="E26" s="107" t="s">
        <v>56</v>
      </c>
      <c r="F26" s="107" t="s">
        <v>57</v>
      </c>
      <c r="G26" s="113" t="s">
        <v>58</v>
      </c>
    </row>
    <row r="27" spans="2:16" x14ac:dyDescent="0.25">
      <c r="B27" s="114" t="s">
        <v>60</v>
      </c>
      <c r="C27" s="114"/>
      <c r="D27" s="110" t="s">
        <v>61</v>
      </c>
      <c r="E27" s="115" t="s">
        <v>62</v>
      </c>
      <c r="F27" s="110" t="s">
        <v>63</v>
      </c>
      <c r="G27" s="116" t="s">
        <v>64</v>
      </c>
    </row>
    <row r="28" spans="2:16" x14ac:dyDescent="0.25">
      <c r="B28" s="112"/>
      <c r="C28" s="112"/>
      <c r="D28" s="117">
        <v>1</v>
      </c>
      <c r="E28" s="118"/>
      <c r="F28" s="107" t="s">
        <v>65</v>
      </c>
      <c r="G28" s="113" t="s">
        <v>66</v>
      </c>
    </row>
    <row r="29" spans="2:16" x14ac:dyDescent="0.25">
      <c r="B29" s="112"/>
      <c r="C29" s="112"/>
      <c r="D29" s="119"/>
      <c r="E29" s="107"/>
      <c r="F29" s="107" t="s">
        <v>67</v>
      </c>
      <c r="G29" s="113" t="s">
        <v>68</v>
      </c>
    </row>
    <row r="30" spans="2:16" x14ac:dyDescent="0.25">
      <c r="B30" s="112"/>
      <c r="C30" s="112"/>
      <c r="D30" s="119"/>
      <c r="E30" s="107"/>
      <c r="F30" s="107" t="s">
        <v>69</v>
      </c>
      <c r="G30" s="113" t="s">
        <v>70</v>
      </c>
    </row>
    <row r="31" spans="2:16" x14ac:dyDescent="0.25">
      <c r="B31" s="112"/>
      <c r="C31" s="112"/>
      <c r="D31" s="120"/>
      <c r="E31" s="107"/>
      <c r="F31" s="107" t="s">
        <v>71</v>
      </c>
      <c r="G31" s="113" t="s">
        <v>72</v>
      </c>
    </row>
    <row r="32" spans="2:16" x14ac:dyDescent="0.25">
      <c r="B32" s="112"/>
      <c r="C32" s="112"/>
      <c r="D32" s="121">
        <v>2</v>
      </c>
      <c r="E32" s="107"/>
      <c r="F32" s="107" t="s">
        <v>65</v>
      </c>
      <c r="G32" s="113" t="s">
        <v>66</v>
      </c>
    </row>
    <row r="33" spans="2:7" x14ac:dyDescent="0.25">
      <c r="B33" s="112"/>
      <c r="C33" s="112"/>
      <c r="D33" s="122"/>
      <c r="E33" s="123"/>
      <c r="F33" s="123" t="s">
        <v>67</v>
      </c>
      <c r="G33" s="124" t="s">
        <v>68</v>
      </c>
    </row>
    <row r="34" spans="2:7" x14ac:dyDescent="0.25">
      <c r="B34" s="112"/>
      <c r="C34" s="112"/>
      <c r="D34" s="125"/>
      <c r="E34" s="126"/>
      <c r="F34" s="126" t="s">
        <v>71</v>
      </c>
      <c r="G34" s="124" t="s">
        <v>72</v>
      </c>
    </row>
    <row r="35" spans="2:7" x14ac:dyDescent="0.25">
      <c r="B35" s="112"/>
      <c r="C35" s="112"/>
      <c r="D35" s="121">
        <v>3</v>
      </c>
      <c r="E35" s="126"/>
      <c r="F35" s="126" t="s">
        <v>73</v>
      </c>
      <c r="G35" s="124" t="s">
        <v>74</v>
      </c>
    </row>
    <row r="36" spans="2:7" x14ac:dyDescent="0.25">
      <c r="B36" s="112"/>
      <c r="C36" s="112"/>
      <c r="D36" s="125"/>
      <c r="E36" s="126"/>
      <c r="F36" s="126" t="s">
        <v>71</v>
      </c>
      <c r="G36" s="124" t="s">
        <v>72</v>
      </c>
    </row>
    <row r="37" spans="2:7" x14ac:dyDescent="0.25">
      <c r="B37" s="106" t="s">
        <v>6</v>
      </c>
      <c r="C37" s="106"/>
      <c r="D37" s="107" t="s">
        <v>75</v>
      </c>
      <c r="G37" s="127"/>
    </row>
    <row r="38" spans="2:7" x14ac:dyDescent="0.25">
      <c r="G38" s="127"/>
    </row>
  </sheetData>
  <mergeCells count="25">
    <mergeCell ref="B37:C37"/>
    <mergeCell ref="B21:G21"/>
    <mergeCell ref="B23:C23"/>
    <mergeCell ref="B24:C24"/>
    <mergeCell ref="B25:C26"/>
    <mergeCell ref="B27:C36"/>
    <mergeCell ref="D28:D31"/>
    <mergeCell ref="D32:D34"/>
    <mergeCell ref="D35:D36"/>
    <mergeCell ref="C7:C9"/>
    <mergeCell ref="D7:D8"/>
    <mergeCell ref="C10:C11"/>
    <mergeCell ref="C12:C14"/>
    <mergeCell ref="D13:D14"/>
    <mergeCell ref="C15:C19"/>
    <mergeCell ref="D18:D19"/>
    <mergeCell ref="B2:P2"/>
    <mergeCell ref="B4:B5"/>
    <mergeCell ref="C4:C5"/>
    <mergeCell ref="D4:D5"/>
    <mergeCell ref="E4:E5"/>
    <mergeCell ref="F4:F5"/>
    <mergeCell ref="G4:I4"/>
    <mergeCell ref="J4:K4"/>
    <mergeCell ref="L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2023-01-17T09:37:01Z</dcterms:modified>
</cp:coreProperties>
</file>