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" i="1" l="1"/>
  <c r="N64" i="1"/>
  <c r="M64" i="1"/>
  <c r="J64" i="1"/>
  <c r="I64" i="1"/>
  <c r="H64" i="1"/>
  <c r="L63" i="1"/>
  <c r="K63" i="1"/>
  <c r="K62" i="1"/>
  <c r="L62" i="1" s="1"/>
  <c r="L61" i="1"/>
  <c r="K61" i="1"/>
  <c r="K60" i="1"/>
  <c r="K64" i="1" s="1"/>
  <c r="O59" i="1"/>
  <c r="N59" i="1"/>
  <c r="M59" i="1"/>
  <c r="J59" i="1"/>
  <c r="I59" i="1"/>
  <c r="H59" i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K59" i="1" s="1"/>
  <c r="J24" i="1"/>
  <c r="I24" i="1"/>
  <c r="H24" i="1"/>
  <c r="K23" i="1"/>
  <c r="L23" i="1" s="1"/>
  <c r="L22" i="1"/>
  <c r="K22" i="1"/>
  <c r="K21" i="1"/>
  <c r="L21" i="1" s="1"/>
  <c r="L20" i="1"/>
  <c r="K20" i="1"/>
  <c r="K19" i="1"/>
  <c r="L19" i="1" s="1"/>
  <c r="L18" i="1"/>
  <c r="K18" i="1"/>
  <c r="K17" i="1"/>
  <c r="L17" i="1" s="1"/>
  <c r="L16" i="1"/>
  <c r="K16" i="1"/>
  <c r="K15" i="1"/>
  <c r="L15" i="1" s="1"/>
  <c r="L14" i="1"/>
  <c r="K14" i="1"/>
  <c r="K13" i="1"/>
  <c r="L13" i="1" s="1"/>
  <c r="L12" i="1"/>
  <c r="K12" i="1"/>
  <c r="K11" i="1"/>
  <c r="L11" i="1" s="1"/>
  <c r="L10" i="1"/>
  <c r="K10" i="1"/>
  <c r="K9" i="1"/>
  <c r="L9" i="1" s="1"/>
  <c r="L8" i="1"/>
  <c r="K8" i="1"/>
  <c r="K7" i="1"/>
  <c r="L7" i="1" s="1"/>
  <c r="L6" i="1"/>
  <c r="K6" i="1"/>
  <c r="K24" i="1" s="1"/>
  <c r="L24" i="1" l="1"/>
  <c r="L25" i="1"/>
  <c r="L59" i="1" s="1"/>
  <c r="L60" i="1"/>
  <c r="L64" i="1" s="1"/>
</calcChain>
</file>

<file path=xl/sharedStrings.xml><?xml version="1.0" encoding="utf-8"?>
<sst xmlns="http://schemas.openxmlformats.org/spreadsheetml/2006/main" count="160" uniqueCount="132">
  <si>
    <t>MO strnih žita - Draksenić, Mlin Jelena 2021/22</t>
  </si>
  <si>
    <t xml:space="preserve">r. br. </t>
  </si>
  <si>
    <t>vrsta</t>
  </si>
  <si>
    <t>distributer</t>
  </si>
  <si>
    <t>sj. kuća</t>
  </si>
  <si>
    <t>sorta</t>
  </si>
  <si>
    <t>žetva/vaganje</t>
  </si>
  <si>
    <t>prinos</t>
  </si>
  <si>
    <t>analiza</t>
  </si>
  <si>
    <r>
      <t>P-m</t>
    </r>
    <r>
      <rPr>
        <b/>
        <sz val="14"/>
        <color theme="1"/>
        <rFont val="Calibri"/>
        <family val="2"/>
      </rPr>
      <t>²</t>
    </r>
  </si>
  <si>
    <t>vlaga %</t>
  </si>
  <si>
    <t>kg</t>
  </si>
  <si>
    <t>sirovo</t>
  </si>
  <si>
    <t>hektolitar kg/hl</t>
  </si>
  <si>
    <t>protein %</t>
  </si>
  <si>
    <t>gluten %</t>
  </si>
  <si>
    <t>ječam</t>
  </si>
  <si>
    <t>Rapić</t>
  </si>
  <si>
    <t>ZP</t>
  </si>
  <si>
    <t>Nektar</t>
  </si>
  <si>
    <t>BL</t>
  </si>
  <si>
    <t>Vitez</t>
  </si>
  <si>
    <t>Agrolux</t>
  </si>
  <si>
    <t>LG</t>
  </si>
  <si>
    <t>Zanzibar</t>
  </si>
  <si>
    <t>Paso</t>
  </si>
  <si>
    <t>Zebra</t>
  </si>
  <si>
    <t>Božić</t>
  </si>
  <si>
    <t>RWA</t>
  </si>
  <si>
    <t>Sandra</t>
  </si>
  <si>
    <t>Azrah</t>
  </si>
  <si>
    <t>BC</t>
  </si>
  <si>
    <t>Favorit</t>
  </si>
  <si>
    <t>Vedran</t>
  </si>
  <si>
    <t>Gospodar</t>
  </si>
  <si>
    <t>Golić</t>
  </si>
  <si>
    <t>OS</t>
  </si>
  <si>
    <t>Kum</t>
  </si>
  <si>
    <t>Kralj</t>
  </si>
  <si>
    <t>Maxim</t>
  </si>
  <si>
    <t>Pleter</t>
  </si>
  <si>
    <t>Panonac</t>
  </si>
  <si>
    <t>NS</t>
  </si>
  <si>
    <t>Nonius</t>
  </si>
  <si>
    <t>Casting</t>
  </si>
  <si>
    <t>prosjek ječam</t>
  </si>
  <si>
    <t>pšenica</t>
  </si>
  <si>
    <t>Syngenta</t>
  </si>
  <si>
    <t>Falado</t>
  </si>
  <si>
    <t>Gabrio</t>
  </si>
  <si>
    <t>xxx</t>
  </si>
  <si>
    <t>Aurelia</t>
  </si>
  <si>
    <t>Zemunska rosa</t>
  </si>
  <si>
    <t>Agrimatco</t>
  </si>
  <si>
    <t>RAGT</t>
  </si>
  <si>
    <t>Yetti</t>
  </si>
  <si>
    <t>Julija</t>
  </si>
  <si>
    <t>Nova Bosanka</t>
  </si>
  <si>
    <t>Agromarket</t>
  </si>
  <si>
    <t>Caussade Semences</t>
  </si>
  <si>
    <t>Sosthene</t>
  </si>
  <si>
    <t>Sobred</t>
  </si>
  <si>
    <t>Solindo</t>
  </si>
  <si>
    <t>KWS</t>
  </si>
  <si>
    <t>Foxyl</t>
  </si>
  <si>
    <t>Alcantara</t>
  </si>
  <si>
    <t>Apilco</t>
  </si>
  <si>
    <t>Sofru</t>
  </si>
  <si>
    <t>Solenzara</t>
  </si>
  <si>
    <t>Anica</t>
  </si>
  <si>
    <t>Darija</t>
  </si>
  <si>
    <t>Ljepotica</t>
  </si>
  <si>
    <t>Opsesija</t>
  </si>
  <si>
    <t>Brko</t>
  </si>
  <si>
    <t>Barba</t>
  </si>
  <si>
    <t>Indira</t>
  </si>
  <si>
    <t>Kraljica</t>
  </si>
  <si>
    <t>Garavuša</t>
  </si>
  <si>
    <t>Zvezdana</t>
  </si>
  <si>
    <t>Ilina</t>
  </si>
  <si>
    <t>Obala</t>
  </si>
  <si>
    <t>Igra</t>
  </si>
  <si>
    <t>Grivna</t>
  </si>
  <si>
    <t>Simonida</t>
  </si>
  <si>
    <t>Absalon</t>
  </si>
  <si>
    <t>Mlin Jelena</t>
  </si>
  <si>
    <t>Graindor</t>
  </si>
  <si>
    <t>Tenor</t>
  </si>
  <si>
    <t>Izalco</t>
  </si>
  <si>
    <t>prosjek pšenica</t>
  </si>
  <si>
    <t>tritikale</t>
  </si>
  <si>
    <t>oskar</t>
  </si>
  <si>
    <t>goran</t>
  </si>
  <si>
    <t>tulus</t>
  </si>
  <si>
    <t>odisej</t>
  </si>
  <si>
    <t>prosjek tritikale</t>
  </si>
  <si>
    <t>predusjev</t>
  </si>
  <si>
    <t>kukuruz</t>
  </si>
  <si>
    <t>sjetva</t>
  </si>
  <si>
    <t>11.11.</t>
  </si>
  <si>
    <t>đubrenje</t>
  </si>
  <si>
    <t>01.11.</t>
  </si>
  <si>
    <t>osnovno - zaorano</t>
  </si>
  <si>
    <t>NPK (7-21-21)</t>
  </si>
  <si>
    <t>350 kg/ha</t>
  </si>
  <si>
    <t>UREA (46 %)</t>
  </si>
  <si>
    <t>100 kg/ha</t>
  </si>
  <si>
    <t>15.03.</t>
  </si>
  <si>
    <t xml:space="preserve">prihrana </t>
  </si>
  <si>
    <t>KAN (27%)</t>
  </si>
  <si>
    <t>200 kg/ha</t>
  </si>
  <si>
    <t>zaštita</t>
  </si>
  <si>
    <t>11.02.</t>
  </si>
  <si>
    <t xml:space="preserve">zaštita od miša </t>
  </si>
  <si>
    <t>otrov</t>
  </si>
  <si>
    <t>1 kg/ha</t>
  </si>
  <si>
    <t>19.04.</t>
  </si>
  <si>
    <t>osnovno</t>
  </si>
  <si>
    <t>Amistar Extra</t>
  </si>
  <si>
    <t>0,75 l/ha</t>
  </si>
  <si>
    <t xml:space="preserve"> </t>
  </si>
  <si>
    <t>Karate Zeon</t>
  </si>
  <si>
    <t>0,125 l/ha</t>
  </si>
  <si>
    <t>Peak</t>
  </si>
  <si>
    <t>20 gr/ha</t>
  </si>
  <si>
    <t>17.05.</t>
  </si>
  <si>
    <t>korekcija</t>
  </si>
  <si>
    <t>Elatus Era</t>
  </si>
  <si>
    <t>0,8 l/ha</t>
  </si>
  <si>
    <t>žetva</t>
  </si>
  <si>
    <t>ječam 27.06.</t>
  </si>
  <si>
    <t>pšenice, tritikale 05.07.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</si>
</sst>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9"/>
  <sheetViews>
    <sheetView tabSelected="1" zoomScale="40" zoomScaleNormal="40" workbookViewId="0">
      <selection activeCell="R8" sqref="R8"/>
    </sheetView>
  </sheetViews>
  <sheetFormatPr defaultColWidth="8.85546875" defaultRowHeight="18.75" x14ac:dyDescent="0.25"/>
  <cols>
    <col min="1" max="1" width="2.7109375" style="1" customWidth="1"/>
    <col min="2" max="2" width="7.42578125" style="1" bestFit="1" customWidth="1"/>
    <col min="3" max="3" width="7.42578125" style="1" customWidth="1"/>
    <col min="4" max="4" width="11.85546875" style="1" customWidth="1"/>
    <col min="5" max="5" width="16" style="1" bestFit="1" customWidth="1"/>
    <col min="6" max="6" width="26" style="1" bestFit="1" customWidth="1"/>
    <col min="7" max="7" width="20" style="1" bestFit="1" customWidth="1"/>
    <col min="8" max="12" width="15.7109375" style="1" customWidth="1"/>
    <col min="13" max="13" width="17.7109375" style="2" customWidth="1"/>
    <col min="14" max="15" width="15.85546875" style="2" customWidth="1"/>
    <col min="16" max="16384" width="8.85546875" style="1"/>
  </cols>
  <sheetData>
    <row r="1" spans="2:15" ht="20.100000000000001" customHeight="1" thickBot="1" x14ac:dyDescent="0.3"/>
    <row r="2" spans="2:15" ht="27.75" customHeight="1" thickBot="1" x14ac:dyDescent="0.3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5" ht="20.100000000000001" customHeight="1" thickBot="1" x14ac:dyDescent="0.3"/>
    <row r="4" spans="2:15" s="2" customFormat="1" ht="27.75" customHeight="1" x14ac:dyDescent="0.25">
      <c r="B4" s="83" t="s">
        <v>1</v>
      </c>
      <c r="C4" s="84"/>
      <c r="D4" s="87" t="s">
        <v>2</v>
      </c>
      <c r="E4" s="87" t="s">
        <v>3</v>
      </c>
      <c r="F4" s="87" t="s">
        <v>4</v>
      </c>
      <c r="G4" s="89" t="s">
        <v>5</v>
      </c>
      <c r="H4" s="91" t="s">
        <v>6</v>
      </c>
      <c r="I4" s="92"/>
      <c r="J4" s="93"/>
      <c r="K4" s="94" t="s">
        <v>7</v>
      </c>
      <c r="L4" s="89"/>
      <c r="M4" s="95" t="s">
        <v>8</v>
      </c>
      <c r="N4" s="96"/>
      <c r="O4" s="97"/>
    </row>
    <row r="5" spans="2:15" s="2" customFormat="1" ht="27.75" customHeight="1" thickBot="1" x14ac:dyDescent="0.3">
      <c r="B5" s="85"/>
      <c r="C5" s="86"/>
      <c r="D5" s="88"/>
      <c r="E5" s="88"/>
      <c r="F5" s="88"/>
      <c r="G5" s="90"/>
      <c r="H5" s="3" t="s">
        <v>9</v>
      </c>
      <c r="I5" s="4" t="s">
        <v>10</v>
      </c>
      <c r="J5" s="5" t="s">
        <v>11</v>
      </c>
      <c r="K5" s="6" t="s">
        <v>12</v>
      </c>
      <c r="L5" s="7">
        <v>0.13</v>
      </c>
      <c r="M5" s="8" t="s">
        <v>13</v>
      </c>
      <c r="N5" s="9" t="s">
        <v>14</v>
      </c>
      <c r="O5" s="10" t="s">
        <v>15</v>
      </c>
    </row>
    <row r="6" spans="2:15" s="2" customFormat="1" ht="21" customHeight="1" x14ac:dyDescent="0.25">
      <c r="B6" s="11">
        <v>1</v>
      </c>
      <c r="C6" s="12">
        <v>1</v>
      </c>
      <c r="D6" s="73" t="s">
        <v>16</v>
      </c>
      <c r="E6" s="12" t="s">
        <v>17</v>
      </c>
      <c r="F6" s="12" t="s">
        <v>18</v>
      </c>
      <c r="G6" s="13" t="s">
        <v>19</v>
      </c>
      <c r="H6" s="11">
        <v>640</v>
      </c>
      <c r="I6" s="14">
        <v>9.1999999999999993</v>
      </c>
      <c r="J6" s="13">
        <v>456</v>
      </c>
      <c r="K6" s="15">
        <f>J6/H6*10000</f>
        <v>7125</v>
      </c>
      <c r="L6" s="16">
        <f>(100-I6)/(100-13)*K6</f>
        <v>7436.2068965517246</v>
      </c>
      <c r="M6" s="74"/>
      <c r="N6" s="73"/>
      <c r="O6" s="77"/>
    </row>
    <row r="7" spans="2:15" s="2" customFormat="1" ht="21" customHeight="1" x14ac:dyDescent="0.25">
      <c r="B7" s="17">
        <v>2</v>
      </c>
      <c r="C7" s="18">
        <v>2</v>
      </c>
      <c r="D7" s="70"/>
      <c r="E7" s="18" t="s">
        <v>20</v>
      </c>
      <c r="F7" s="18" t="s">
        <v>20</v>
      </c>
      <c r="G7" s="19" t="s">
        <v>21</v>
      </c>
      <c r="H7" s="17">
        <v>640</v>
      </c>
      <c r="I7" s="20">
        <v>8.1999999999999993</v>
      </c>
      <c r="J7" s="19">
        <v>522</v>
      </c>
      <c r="K7" s="21">
        <f t="shared" ref="K7:K63" si="0">J7/H7*10000</f>
        <v>8156.25</v>
      </c>
      <c r="L7" s="22">
        <f t="shared" ref="L7:L63" si="1">(100-I7)/(100-13)*K7</f>
        <v>8606.2499999999982</v>
      </c>
      <c r="M7" s="75"/>
      <c r="N7" s="70"/>
      <c r="O7" s="78"/>
    </row>
    <row r="8" spans="2:15" s="2" customFormat="1" ht="21" customHeight="1" x14ac:dyDescent="0.25">
      <c r="B8" s="17">
        <v>3</v>
      </c>
      <c r="C8" s="18">
        <v>3</v>
      </c>
      <c r="D8" s="70"/>
      <c r="E8" s="70" t="s">
        <v>22</v>
      </c>
      <c r="F8" s="70" t="s">
        <v>23</v>
      </c>
      <c r="G8" s="19" t="s">
        <v>24</v>
      </c>
      <c r="H8" s="17">
        <v>640</v>
      </c>
      <c r="I8" s="20">
        <v>8.3000000000000007</v>
      </c>
      <c r="J8" s="19">
        <v>500</v>
      </c>
      <c r="K8" s="21">
        <f t="shared" si="0"/>
        <v>7812.5</v>
      </c>
      <c r="L8" s="22">
        <f t="shared" si="1"/>
        <v>8234.5545977011479</v>
      </c>
      <c r="M8" s="75"/>
      <c r="N8" s="70"/>
      <c r="O8" s="78"/>
    </row>
    <row r="9" spans="2:15" s="2" customFormat="1" ht="21" customHeight="1" x14ac:dyDescent="0.25">
      <c r="B9" s="17">
        <v>4</v>
      </c>
      <c r="C9" s="18">
        <v>4</v>
      </c>
      <c r="D9" s="70"/>
      <c r="E9" s="70"/>
      <c r="F9" s="70"/>
      <c r="G9" s="19" t="s">
        <v>25</v>
      </c>
      <c r="H9" s="17">
        <v>640</v>
      </c>
      <c r="I9" s="20">
        <v>8</v>
      </c>
      <c r="J9" s="19">
        <v>508</v>
      </c>
      <c r="K9" s="21">
        <f t="shared" si="0"/>
        <v>7937.5</v>
      </c>
      <c r="L9" s="22">
        <f t="shared" si="1"/>
        <v>8393.6781609195405</v>
      </c>
      <c r="M9" s="75"/>
      <c r="N9" s="70"/>
      <c r="O9" s="78"/>
    </row>
    <row r="10" spans="2:15" s="2" customFormat="1" ht="21" customHeight="1" x14ac:dyDescent="0.25">
      <c r="B10" s="17">
        <v>5</v>
      </c>
      <c r="C10" s="18">
        <v>5</v>
      </c>
      <c r="D10" s="70"/>
      <c r="E10" s="70"/>
      <c r="F10" s="70"/>
      <c r="G10" s="19" t="s">
        <v>26</v>
      </c>
      <c r="H10" s="17">
        <v>640</v>
      </c>
      <c r="I10" s="20">
        <v>8.5</v>
      </c>
      <c r="J10" s="19">
        <v>584</v>
      </c>
      <c r="K10" s="21">
        <f t="shared" si="0"/>
        <v>9125</v>
      </c>
      <c r="L10" s="22">
        <f t="shared" si="1"/>
        <v>9596.9827586206902</v>
      </c>
      <c r="M10" s="75"/>
      <c r="N10" s="70"/>
      <c r="O10" s="78"/>
    </row>
    <row r="11" spans="2:15" s="2" customFormat="1" ht="21" customHeight="1" x14ac:dyDescent="0.25">
      <c r="B11" s="17">
        <v>6</v>
      </c>
      <c r="C11" s="18">
        <v>6</v>
      </c>
      <c r="D11" s="70"/>
      <c r="E11" s="70" t="s">
        <v>27</v>
      </c>
      <c r="F11" s="70" t="s">
        <v>28</v>
      </c>
      <c r="G11" s="19" t="s">
        <v>29</v>
      </c>
      <c r="H11" s="17">
        <v>640</v>
      </c>
      <c r="I11" s="20">
        <v>8.8000000000000007</v>
      </c>
      <c r="J11" s="19">
        <v>506</v>
      </c>
      <c r="K11" s="21">
        <f t="shared" si="0"/>
        <v>7906.25</v>
      </c>
      <c r="L11" s="22">
        <f t="shared" si="1"/>
        <v>8287.9310344827591</v>
      </c>
      <c r="M11" s="75"/>
      <c r="N11" s="70"/>
      <c r="O11" s="78"/>
    </row>
    <row r="12" spans="2:15" s="2" customFormat="1" ht="21" customHeight="1" x14ac:dyDescent="0.25">
      <c r="B12" s="17">
        <v>7</v>
      </c>
      <c r="C12" s="18">
        <v>7</v>
      </c>
      <c r="D12" s="70"/>
      <c r="E12" s="70"/>
      <c r="F12" s="70"/>
      <c r="G12" s="19" t="s">
        <v>30</v>
      </c>
      <c r="H12" s="17">
        <v>640</v>
      </c>
      <c r="I12" s="20">
        <v>8.9</v>
      </c>
      <c r="J12" s="19">
        <v>558</v>
      </c>
      <c r="K12" s="21">
        <f t="shared" si="0"/>
        <v>8718.75</v>
      </c>
      <c r="L12" s="22">
        <f t="shared" si="1"/>
        <v>9129.633620689654</v>
      </c>
      <c r="M12" s="75"/>
      <c r="N12" s="70"/>
      <c r="O12" s="78"/>
    </row>
    <row r="13" spans="2:15" s="2" customFormat="1" ht="21" customHeight="1" x14ac:dyDescent="0.25">
      <c r="B13" s="17">
        <v>8</v>
      </c>
      <c r="C13" s="18">
        <v>8</v>
      </c>
      <c r="D13" s="70"/>
      <c r="E13" s="70" t="s">
        <v>31</v>
      </c>
      <c r="F13" s="70" t="s">
        <v>31</v>
      </c>
      <c r="G13" s="19" t="s">
        <v>32</v>
      </c>
      <c r="H13" s="17">
        <v>640</v>
      </c>
      <c r="I13" s="20">
        <v>8.1</v>
      </c>
      <c r="J13" s="19">
        <v>470</v>
      </c>
      <c r="K13" s="21">
        <f t="shared" si="0"/>
        <v>7343.75</v>
      </c>
      <c r="L13" s="22">
        <f t="shared" si="1"/>
        <v>7757.3635057471274</v>
      </c>
      <c r="M13" s="75"/>
      <c r="N13" s="70"/>
      <c r="O13" s="78"/>
    </row>
    <row r="14" spans="2:15" s="2" customFormat="1" ht="21" customHeight="1" x14ac:dyDescent="0.25">
      <c r="B14" s="17">
        <v>9</v>
      </c>
      <c r="C14" s="18">
        <v>9</v>
      </c>
      <c r="D14" s="70"/>
      <c r="E14" s="70"/>
      <c r="F14" s="70"/>
      <c r="G14" s="19" t="s">
        <v>33</v>
      </c>
      <c r="H14" s="17">
        <v>640</v>
      </c>
      <c r="I14" s="20">
        <v>8.8000000000000007</v>
      </c>
      <c r="J14" s="19">
        <v>510</v>
      </c>
      <c r="K14" s="21">
        <f t="shared" si="0"/>
        <v>7968.75</v>
      </c>
      <c r="L14" s="22">
        <f t="shared" si="1"/>
        <v>8353.4482758620688</v>
      </c>
      <c r="M14" s="75"/>
      <c r="N14" s="70"/>
      <c r="O14" s="78"/>
    </row>
    <row r="15" spans="2:15" s="2" customFormat="1" ht="21" customHeight="1" x14ac:dyDescent="0.25">
      <c r="B15" s="17">
        <v>10</v>
      </c>
      <c r="C15" s="18">
        <v>10</v>
      </c>
      <c r="D15" s="70"/>
      <c r="E15" s="70"/>
      <c r="F15" s="70"/>
      <c r="G15" s="19" t="s">
        <v>34</v>
      </c>
      <c r="H15" s="17">
        <v>640</v>
      </c>
      <c r="I15" s="20">
        <v>9.1</v>
      </c>
      <c r="J15" s="19">
        <v>524</v>
      </c>
      <c r="K15" s="21">
        <f t="shared" si="0"/>
        <v>8187.5</v>
      </c>
      <c r="L15" s="22">
        <f t="shared" si="1"/>
        <v>8554.5258620689656</v>
      </c>
      <c r="M15" s="75"/>
      <c r="N15" s="70"/>
      <c r="O15" s="78"/>
    </row>
    <row r="16" spans="2:15" s="2" customFormat="1" ht="21" customHeight="1" x14ac:dyDescent="0.25">
      <c r="B16" s="17">
        <v>11</v>
      </c>
      <c r="C16" s="18">
        <v>11</v>
      </c>
      <c r="D16" s="70"/>
      <c r="E16" s="70" t="s">
        <v>35</v>
      </c>
      <c r="F16" s="70" t="s">
        <v>36</v>
      </c>
      <c r="G16" s="19" t="s">
        <v>37</v>
      </c>
      <c r="H16" s="17">
        <v>640</v>
      </c>
      <c r="I16" s="20">
        <v>8.1999999999999993</v>
      </c>
      <c r="J16" s="19">
        <v>558</v>
      </c>
      <c r="K16" s="21">
        <f t="shared" si="0"/>
        <v>8718.75</v>
      </c>
      <c r="L16" s="22">
        <f t="shared" si="1"/>
        <v>9199.7844827586196</v>
      </c>
      <c r="M16" s="75"/>
      <c r="N16" s="70"/>
      <c r="O16" s="78"/>
    </row>
    <row r="17" spans="2:15" s="2" customFormat="1" ht="21" customHeight="1" x14ac:dyDescent="0.25">
      <c r="B17" s="17">
        <v>12</v>
      </c>
      <c r="C17" s="18">
        <v>12</v>
      </c>
      <c r="D17" s="70"/>
      <c r="E17" s="70"/>
      <c r="F17" s="70"/>
      <c r="G17" s="19" t="s">
        <v>38</v>
      </c>
      <c r="H17" s="17">
        <v>640</v>
      </c>
      <c r="I17" s="20">
        <v>9.1</v>
      </c>
      <c r="J17" s="19">
        <v>520</v>
      </c>
      <c r="K17" s="21">
        <f t="shared" si="0"/>
        <v>8125</v>
      </c>
      <c r="L17" s="22">
        <f t="shared" si="1"/>
        <v>8489.2241379310344</v>
      </c>
      <c r="M17" s="75"/>
      <c r="N17" s="70"/>
      <c r="O17" s="78"/>
    </row>
    <row r="18" spans="2:15" s="2" customFormat="1" ht="21" customHeight="1" x14ac:dyDescent="0.25">
      <c r="B18" s="17">
        <v>13</v>
      </c>
      <c r="C18" s="18">
        <v>13</v>
      </c>
      <c r="D18" s="70"/>
      <c r="E18" s="70"/>
      <c r="F18" s="70"/>
      <c r="G18" s="19" t="s">
        <v>39</v>
      </c>
      <c r="H18" s="17">
        <v>640</v>
      </c>
      <c r="I18" s="20">
        <v>9.3000000000000007</v>
      </c>
      <c r="J18" s="19">
        <v>566</v>
      </c>
      <c r="K18" s="21">
        <f t="shared" si="0"/>
        <v>8843.75</v>
      </c>
      <c r="L18" s="22">
        <f t="shared" si="1"/>
        <v>9219.8635057471274</v>
      </c>
      <c r="M18" s="75"/>
      <c r="N18" s="70"/>
      <c r="O18" s="78"/>
    </row>
    <row r="19" spans="2:15" s="2" customFormat="1" ht="21" customHeight="1" x14ac:dyDescent="0.25">
      <c r="B19" s="17">
        <v>14</v>
      </c>
      <c r="C19" s="18">
        <v>14</v>
      </c>
      <c r="D19" s="70"/>
      <c r="E19" s="70"/>
      <c r="F19" s="70"/>
      <c r="G19" s="19" t="s">
        <v>40</v>
      </c>
      <c r="H19" s="17">
        <v>640</v>
      </c>
      <c r="I19" s="20">
        <v>9.1999999999999993</v>
      </c>
      <c r="J19" s="19">
        <v>584</v>
      </c>
      <c r="K19" s="21">
        <f t="shared" si="0"/>
        <v>9125</v>
      </c>
      <c r="L19" s="22">
        <f t="shared" si="1"/>
        <v>9523.5632183908056</v>
      </c>
      <c r="M19" s="75"/>
      <c r="N19" s="70"/>
      <c r="O19" s="78"/>
    </row>
    <row r="20" spans="2:15" s="2" customFormat="1" ht="21" customHeight="1" x14ac:dyDescent="0.25">
      <c r="B20" s="17">
        <v>15</v>
      </c>
      <c r="C20" s="18">
        <v>15</v>
      </c>
      <c r="D20" s="70"/>
      <c r="E20" s="70"/>
      <c r="F20" s="70"/>
      <c r="G20" s="19" t="s">
        <v>41</v>
      </c>
      <c r="H20" s="17">
        <v>640</v>
      </c>
      <c r="I20" s="20">
        <v>8.3000000000000007</v>
      </c>
      <c r="J20" s="19">
        <v>534</v>
      </c>
      <c r="K20" s="21">
        <f t="shared" si="0"/>
        <v>8343.75</v>
      </c>
      <c r="L20" s="22">
        <f t="shared" si="1"/>
        <v>8794.5043103448261</v>
      </c>
      <c r="M20" s="75"/>
      <c r="N20" s="70"/>
      <c r="O20" s="78"/>
    </row>
    <row r="21" spans="2:15" s="2" customFormat="1" ht="21" customHeight="1" x14ac:dyDescent="0.25">
      <c r="B21" s="17">
        <v>16</v>
      </c>
      <c r="C21" s="18">
        <v>16</v>
      </c>
      <c r="D21" s="70"/>
      <c r="E21" s="70"/>
      <c r="F21" s="70" t="s">
        <v>42</v>
      </c>
      <c r="G21" s="19" t="s">
        <v>43</v>
      </c>
      <c r="H21" s="17">
        <v>640</v>
      </c>
      <c r="I21" s="20">
        <v>8.4</v>
      </c>
      <c r="J21" s="19">
        <v>528</v>
      </c>
      <c r="K21" s="21">
        <f t="shared" si="0"/>
        <v>8250</v>
      </c>
      <c r="L21" s="22">
        <f t="shared" si="1"/>
        <v>8686.2068965517246</v>
      </c>
      <c r="M21" s="75"/>
      <c r="N21" s="70"/>
      <c r="O21" s="78"/>
    </row>
    <row r="22" spans="2:15" s="2" customFormat="1" ht="21" customHeight="1" x14ac:dyDescent="0.25">
      <c r="B22" s="17">
        <v>17</v>
      </c>
      <c r="C22" s="18">
        <v>17</v>
      </c>
      <c r="D22" s="70"/>
      <c r="E22" s="70"/>
      <c r="F22" s="70"/>
      <c r="G22" s="19">
        <v>565</v>
      </c>
      <c r="H22" s="17">
        <v>640</v>
      </c>
      <c r="I22" s="20">
        <v>9</v>
      </c>
      <c r="J22" s="19">
        <v>576</v>
      </c>
      <c r="K22" s="21">
        <f t="shared" si="0"/>
        <v>9000</v>
      </c>
      <c r="L22" s="22">
        <f t="shared" si="1"/>
        <v>9413.7931034482754</v>
      </c>
      <c r="M22" s="75"/>
      <c r="N22" s="70"/>
      <c r="O22" s="78"/>
    </row>
    <row r="23" spans="2:15" s="2" customFormat="1" ht="21" customHeight="1" thickBot="1" x14ac:dyDescent="0.3">
      <c r="B23" s="23">
        <v>18</v>
      </c>
      <c r="C23" s="24">
        <v>18</v>
      </c>
      <c r="D23" s="71"/>
      <c r="E23" s="71"/>
      <c r="F23" s="24" t="s">
        <v>23</v>
      </c>
      <c r="G23" s="25" t="s">
        <v>44</v>
      </c>
      <c r="H23" s="23">
        <v>640</v>
      </c>
      <c r="I23" s="26">
        <v>8.5</v>
      </c>
      <c r="J23" s="25">
        <v>568</v>
      </c>
      <c r="K23" s="27">
        <f t="shared" si="0"/>
        <v>8875</v>
      </c>
      <c r="L23" s="28">
        <f t="shared" si="1"/>
        <v>9334.0517241379312</v>
      </c>
      <c r="M23" s="76"/>
      <c r="N23" s="71"/>
      <c r="O23" s="79"/>
    </row>
    <row r="24" spans="2:15" s="2" customFormat="1" ht="21" customHeight="1" thickBot="1" x14ac:dyDescent="0.3">
      <c r="B24" s="60" t="s">
        <v>45</v>
      </c>
      <c r="C24" s="61"/>
      <c r="D24" s="61"/>
      <c r="E24" s="61"/>
      <c r="F24" s="61"/>
      <c r="G24" s="62"/>
      <c r="H24" s="29">
        <f>AVERAGE(H6:H23)</f>
        <v>640</v>
      </c>
      <c r="I24" s="30">
        <f t="shared" ref="I24:K24" si="2">AVERAGE(I6:I23)</f>
        <v>8.6611111111111114</v>
      </c>
      <c r="J24" s="31">
        <f t="shared" si="2"/>
        <v>531.77777777777783</v>
      </c>
      <c r="K24" s="32">
        <f t="shared" si="2"/>
        <v>8309.0277777777774</v>
      </c>
      <c r="L24" s="33">
        <f>AVERAGE(L6:L23)</f>
        <v>8722.8647828863359</v>
      </c>
      <c r="M24" s="29"/>
      <c r="N24" s="34"/>
      <c r="O24" s="35"/>
    </row>
    <row r="25" spans="2:15" s="2" customFormat="1" ht="21" customHeight="1" x14ac:dyDescent="0.25">
      <c r="B25" s="11">
        <v>19</v>
      </c>
      <c r="C25" s="12">
        <v>1</v>
      </c>
      <c r="D25" s="73" t="s">
        <v>46</v>
      </c>
      <c r="E25" s="73" t="s">
        <v>47</v>
      </c>
      <c r="F25" s="73" t="s">
        <v>47</v>
      </c>
      <c r="G25" s="13" t="s">
        <v>48</v>
      </c>
      <c r="H25" s="11">
        <v>660</v>
      </c>
      <c r="I25" s="14">
        <v>10.9</v>
      </c>
      <c r="J25" s="13">
        <v>562</v>
      </c>
      <c r="K25" s="15">
        <f t="shared" si="0"/>
        <v>8515.1515151515159</v>
      </c>
      <c r="L25" s="16">
        <f t="shared" si="1"/>
        <v>8720.6896551724149</v>
      </c>
      <c r="M25" s="36">
        <v>79.17</v>
      </c>
      <c r="N25" s="14">
        <v>7.8</v>
      </c>
      <c r="O25" s="37">
        <v>28.4</v>
      </c>
    </row>
    <row r="26" spans="2:15" s="2" customFormat="1" ht="21" customHeight="1" x14ac:dyDescent="0.25">
      <c r="B26" s="17">
        <v>20</v>
      </c>
      <c r="C26" s="18">
        <v>2</v>
      </c>
      <c r="D26" s="70"/>
      <c r="E26" s="70"/>
      <c r="F26" s="70"/>
      <c r="G26" s="19" t="s">
        <v>49</v>
      </c>
      <c r="H26" s="17">
        <v>660</v>
      </c>
      <c r="I26" s="20">
        <v>11.1</v>
      </c>
      <c r="J26" s="19">
        <v>608</v>
      </c>
      <c r="K26" s="21">
        <f t="shared" si="0"/>
        <v>9212.121212121212</v>
      </c>
      <c r="L26" s="22">
        <f t="shared" si="1"/>
        <v>9413.3054684778817</v>
      </c>
      <c r="M26" s="38" t="s">
        <v>50</v>
      </c>
      <c r="N26" s="20">
        <v>8.6999999999999993</v>
      </c>
      <c r="O26" s="39">
        <v>28.2</v>
      </c>
    </row>
    <row r="27" spans="2:15" s="2" customFormat="1" ht="21" customHeight="1" x14ac:dyDescent="0.25">
      <c r="B27" s="17">
        <v>21</v>
      </c>
      <c r="C27" s="18">
        <v>3</v>
      </c>
      <c r="D27" s="70"/>
      <c r="E27" s="70" t="s">
        <v>17</v>
      </c>
      <c r="F27" s="70" t="s">
        <v>18</v>
      </c>
      <c r="G27" s="19" t="s">
        <v>51</v>
      </c>
      <c r="H27" s="17">
        <v>660</v>
      </c>
      <c r="I27" s="20">
        <v>10.7</v>
      </c>
      <c r="J27" s="19">
        <v>610</v>
      </c>
      <c r="K27" s="21">
        <f t="shared" si="0"/>
        <v>9242.424242424242</v>
      </c>
      <c r="L27" s="22">
        <f t="shared" si="1"/>
        <v>9486.7641936607433</v>
      </c>
      <c r="M27" s="38">
        <v>81.97</v>
      </c>
      <c r="N27" s="20">
        <v>8.1</v>
      </c>
      <c r="O27" s="39">
        <v>28.5</v>
      </c>
    </row>
    <row r="28" spans="2:15" s="2" customFormat="1" ht="21" customHeight="1" x14ac:dyDescent="0.25">
      <c r="B28" s="17">
        <v>22</v>
      </c>
      <c r="C28" s="18">
        <v>4</v>
      </c>
      <c r="D28" s="70"/>
      <c r="E28" s="70"/>
      <c r="F28" s="70"/>
      <c r="G28" s="19" t="s">
        <v>52</v>
      </c>
      <c r="H28" s="17">
        <v>660</v>
      </c>
      <c r="I28" s="20">
        <v>11.3</v>
      </c>
      <c r="J28" s="19">
        <v>544</v>
      </c>
      <c r="K28" s="21">
        <f t="shared" si="0"/>
        <v>8242.424242424242</v>
      </c>
      <c r="L28" s="22">
        <f t="shared" si="1"/>
        <v>8403.4831069313823</v>
      </c>
      <c r="M28" s="38">
        <v>80.45</v>
      </c>
      <c r="N28" s="20">
        <v>9</v>
      </c>
      <c r="O28" s="39">
        <v>28.3</v>
      </c>
    </row>
    <row r="29" spans="2:15" s="2" customFormat="1" ht="21" customHeight="1" x14ac:dyDescent="0.25">
      <c r="B29" s="17">
        <v>23</v>
      </c>
      <c r="C29" s="18">
        <v>5</v>
      </c>
      <c r="D29" s="70"/>
      <c r="E29" s="18" t="s">
        <v>53</v>
      </c>
      <c r="F29" s="18" t="s">
        <v>54</v>
      </c>
      <c r="G29" s="19" t="s">
        <v>55</v>
      </c>
      <c r="H29" s="17">
        <v>660</v>
      </c>
      <c r="I29" s="20">
        <v>12.5</v>
      </c>
      <c r="J29" s="19">
        <v>536</v>
      </c>
      <c r="K29" s="21">
        <f t="shared" si="0"/>
        <v>8121.212121212121</v>
      </c>
      <c r="L29" s="22">
        <f t="shared" si="1"/>
        <v>8167.885754092651</v>
      </c>
      <c r="M29" s="38">
        <v>79.5</v>
      </c>
      <c r="N29" s="20">
        <v>8.6999999999999993</v>
      </c>
      <c r="O29" s="39">
        <v>28.3</v>
      </c>
    </row>
    <row r="30" spans="2:15" s="2" customFormat="1" ht="21" customHeight="1" x14ac:dyDescent="0.25">
      <c r="B30" s="17">
        <v>24</v>
      </c>
      <c r="C30" s="18">
        <v>6</v>
      </c>
      <c r="D30" s="70"/>
      <c r="E30" s="70" t="s">
        <v>20</v>
      </c>
      <c r="F30" s="70" t="s">
        <v>20</v>
      </c>
      <c r="G30" s="19" t="s">
        <v>56</v>
      </c>
      <c r="H30" s="17">
        <v>660</v>
      </c>
      <c r="I30" s="20">
        <v>12</v>
      </c>
      <c r="J30" s="19">
        <v>568</v>
      </c>
      <c r="K30" s="21">
        <f t="shared" si="0"/>
        <v>8606.060606060606</v>
      </c>
      <c r="L30" s="22">
        <f t="shared" si="1"/>
        <v>8704.9808429118784</v>
      </c>
      <c r="M30" s="38">
        <v>79.48</v>
      </c>
      <c r="N30" s="20">
        <v>8.6999999999999993</v>
      </c>
      <c r="O30" s="39">
        <v>28.2</v>
      </c>
    </row>
    <row r="31" spans="2:15" s="2" customFormat="1" ht="21" customHeight="1" x14ac:dyDescent="0.25">
      <c r="B31" s="17">
        <v>25</v>
      </c>
      <c r="C31" s="18">
        <v>7</v>
      </c>
      <c r="D31" s="70"/>
      <c r="E31" s="70"/>
      <c r="F31" s="70"/>
      <c r="G31" s="19" t="s">
        <v>57</v>
      </c>
      <c r="H31" s="17">
        <v>660</v>
      </c>
      <c r="I31" s="20">
        <v>11.8</v>
      </c>
      <c r="J31" s="19">
        <v>512</v>
      </c>
      <c r="K31" s="21">
        <f t="shared" si="0"/>
        <v>7757.575757575758</v>
      </c>
      <c r="L31" s="22">
        <f t="shared" si="1"/>
        <v>7864.5768025078378</v>
      </c>
      <c r="M31" s="38">
        <v>81.81</v>
      </c>
      <c r="N31" s="20">
        <v>7.9</v>
      </c>
      <c r="O31" s="39">
        <v>30.4</v>
      </c>
    </row>
    <row r="32" spans="2:15" s="2" customFormat="1" ht="21" customHeight="1" x14ac:dyDescent="0.25">
      <c r="B32" s="17">
        <v>26</v>
      </c>
      <c r="C32" s="18">
        <v>8</v>
      </c>
      <c r="D32" s="70"/>
      <c r="E32" s="70" t="s">
        <v>58</v>
      </c>
      <c r="F32" s="72" t="s">
        <v>59</v>
      </c>
      <c r="G32" s="19" t="s">
        <v>60</v>
      </c>
      <c r="H32" s="17">
        <v>660</v>
      </c>
      <c r="I32" s="20">
        <v>11.9</v>
      </c>
      <c r="J32" s="19">
        <v>574</v>
      </c>
      <c r="K32" s="21">
        <f t="shared" si="0"/>
        <v>8696.9696969696979</v>
      </c>
      <c r="L32" s="22">
        <f t="shared" si="1"/>
        <v>8806.9313827934511</v>
      </c>
      <c r="M32" s="38">
        <v>77.92</v>
      </c>
      <c r="N32" s="20">
        <v>8.1999999999999993</v>
      </c>
      <c r="O32" s="39">
        <v>26.4</v>
      </c>
    </row>
    <row r="33" spans="2:15" s="2" customFormat="1" ht="21" customHeight="1" x14ac:dyDescent="0.25">
      <c r="B33" s="17">
        <v>27</v>
      </c>
      <c r="C33" s="18">
        <v>9</v>
      </c>
      <c r="D33" s="70"/>
      <c r="E33" s="70"/>
      <c r="F33" s="72"/>
      <c r="G33" s="19" t="s">
        <v>61</v>
      </c>
      <c r="H33" s="17">
        <v>660</v>
      </c>
      <c r="I33" s="20">
        <v>12</v>
      </c>
      <c r="J33" s="19">
        <v>562</v>
      </c>
      <c r="K33" s="21">
        <f t="shared" si="0"/>
        <v>8515.1515151515159</v>
      </c>
      <c r="L33" s="22">
        <f t="shared" si="1"/>
        <v>8613.0268199233724</v>
      </c>
      <c r="M33" s="38">
        <v>78.62</v>
      </c>
      <c r="N33" s="20">
        <v>9.3000000000000007</v>
      </c>
      <c r="O33" s="39">
        <v>26.1</v>
      </c>
    </row>
    <row r="34" spans="2:15" s="2" customFormat="1" ht="21" customHeight="1" x14ac:dyDescent="0.25">
      <c r="B34" s="17">
        <v>28</v>
      </c>
      <c r="C34" s="18">
        <v>10</v>
      </c>
      <c r="D34" s="70"/>
      <c r="E34" s="70"/>
      <c r="F34" s="72"/>
      <c r="G34" s="19" t="s">
        <v>62</v>
      </c>
      <c r="H34" s="17">
        <v>660</v>
      </c>
      <c r="I34" s="20">
        <v>12.5</v>
      </c>
      <c r="J34" s="19">
        <v>596</v>
      </c>
      <c r="K34" s="21">
        <f t="shared" si="0"/>
        <v>9030.30303030303</v>
      </c>
      <c r="L34" s="22">
        <f t="shared" si="1"/>
        <v>9082.2013235806335</v>
      </c>
      <c r="M34" s="38">
        <v>81.209999999999994</v>
      </c>
      <c r="N34" s="20">
        <v>8.6999999999999993</v>
      </c>
      <c r="O34" s="39">
        <v>27.1</v>
      </c>
    </row>
    <row r="35" spans="2:15" s="2" customFormat="1" ht="21" customHeight="1" x14ac:dyDescent="0.25">
      <c r="B35" s="17">
        <v>29</v>
      </c>
      <c r="C35" s="18">
        <v>11</v>
      </c>
      <c r="D35" s="70"/>
      <c r="E35" s="70"/>
      <c r="F35" s="18" t="s">
        <v>63</v>
      </c>
      <c r="G35" s="19" t="s">
        <v>64</v>
      </c>
      <c r="H35" s="17">
        <v>660</v>
      </c>
      <c r="I35" s="20">
        <v>12</v>
      </c>
      <c r="J35" s="19">
        <v>560</v>
      </c>
      <c r="K35" s="21">
        <f t="shared" si="0"/>
        <v>8484.8484848484859</v>
      </c>
      <c r="L35" s="22">
        <f t="shared" si="1"/>
        <v>8582.3754789272043</v>
      </c>
      <c r="M35" s="38">
        <v>80.2</v>
      </c>
      <c r="N35" s="20">
        <v>8.1999999999999993</v>
      </c>
      <c r="O35" s="39">
        <v>28.3</v>
      </c>
    </row>
    <row r="36" spans="2:15" s="2" customFormat="1" ht="21" customHeight="1" x14ac:dyDescent="0.25">
      <c r="B36" s="17">
        <v>30</v>
      </c>
      <c r="C36" s="18">
        <v>12</v>
      </c>
      <c r="D36" s="70"/>
      <c r="E36" s="70" t="s">
        <v>22</v>
      </c>
      <c r="F36" s="70" t="s">
        <v>23</v>
      </c>
      <c r="G36" s="19" t="s">
        <v>65</v>
      </c>
      <c r="H36" s="17">
        <v>660</v>
      </c>
      <c r="I36" s="20">
        <v>12.7</v>
      </c>
      <c r="J36" s="19">
        <v>550</v>
      </c>
      <c r="K36" s="21">
        <f t="shared" si="0"/>
        <v>8333.3333333333339</v>
      </c>
      <c r="L36" s="22">
        <f t="shared" si="1"/>
        <v>8362.0689655172409</v>
      </c>
      <c r="M36" s="38">
        <v>80.400000000000006</v>
      </c>
      <c r="N36" s="20">
        <v>9.1999999999999993</v>
      </c>
      <c r="O36" s="39">
        <v>29.5</v>
      </c>
    </row>
    <row r="37" spans="2:15" s="2" customFormat="1" ht="21" customHeight="1" x14ac:dyDescent="0.25">
      <c r="B37" s="17">
        <v>31</v>
      </c>
      <c r="C37" s="18">
        <v>13</v>
      </c>
      <c r="D37" s="70"/>
      <c r="E37" s="70"/>
      <c r="F37" s="70"/>
      <c r="G37" s="19" t="s">
        <v>66</v>
      </c>
      <c r="H37" s="17">
        <v>660</v>
      </c>
      <c r="I37" s="20">
        <v>11.8</v>
      </c>
      <c r="J37" s="19">
        <v>544</v>
      </c>
      <c r="K37" s="21">
        <f t="shared" si="0"/>
        <v>8242.424242424242</v>
      </c>
      <c r="L37" s="22">
        <f t="shared" si="1"/>
        <v>8356.1128526645771</v>
      </c>
      <c r="M37" s="38">
        <v>78.81</v>
      </c>
      <c r="N37" s="20">
        <v>7.4</v>
      </c>
      <c r="O37" s="39">
        <v>30.9</v>
      </c>
    </row>
    <row r="38" spans="2:15" s="2" customFormat="1" ht="21" customHeight="1" x14ac:dyDescent="0.25">
      <c r="B38" s="17">
        <v>32</v>
      </c>
      <c r="C38" s="18">
        <v>14</v>
      </c>
      <c r="D38" s="70"/>
      <c r="E38" s="70" t="s">
        <v>27</v>
      </c>
      <c r="F38" s="70" t="s">
        <v>28</v>
      </c>
      <c r="G38" s="19" t="s">
        <v>67</v>
      </c>
      <c r="H38" s="17">
        <v>660</v>
      </c>
      <c r="I38" s="20">
        <v>12.2</v>
      </c>
      <c r="J38" s="19">
        <v>612</v>
      </c>
      <c r="K38" s="21">
        <f t="shared" si="0"/>
        <v>9272.7272727272721</v>
      </c>
      <c r="L38" s="22">
        <f t="shared" si="1"/>
        <v>9357.9937304075229</v>
      </c>
      <c r="M38" s="38">
        <v>81.37</v>
      </c>
      <c r="N38" s="20">
        <v>8.5</v>
      </c>
      <c r="O38" s="39">
        <v>27.6</v>
      </c>
    </row>
    <row r="39" spans="2:15" s="2" customFormat="1" ht="21" customHeight="1" x14ac:dyDescent="0.25">
      <c r="B39" s="17">
        <v>33</v>
      </c>
      <c r="C39" s="18">
        <v>15</v>
      </c>
      <c r="D39" s="70"/>
      <c r="E39" s="70"/>
      <c r="F39" s="70"/>
      <c r="G39" s="19" t="s">
        <v>68</v>
      </c>
      <c r="H39" s="17">
        <v>660</v>
      </c>
      <c r="I39" s="20">
        <v>11.9</v>
      </c>
      <c r="J39" s="19">
        <v>610</v>
      </c>
      <c r="K39" s="21">
        <f t="shared" si="0"/>
        <v>9242.424242424242</v>
      </c>
      <c r="L39" s="22">
        <f t="shared" si="1"/>
        <v>9359.2824799721329</v>
      </c>
      <c r="M39" s="38">
        <v>79.739999999999995</v>
      </c>
      <c r="N39" s="20">
        <v>8.6</v>
      </c>
      <c r="O39" s="39">
        <v>31.7</v>
      </c>
    </row>
    <row r="40" spans="2:15" s="2" customFormat="1" ht="21" customHeight="1" x14ac:dyDescent="0.25">
      <c r="B40" s="17">
        <v>34</v>
      </c>
      <c r="C40" s="18">
        <v>16</v>
      </c>
      <c r="D40" s="70"/>
      <c r="E40" s="70" t="s">
        <v>31</v>
      </c>
      <c r="F40" s="70" t="s">
        <v>31</v>
      </c>
      <c r="G40" s="19" t="s">
        <v>69</v>
      </c>
      <c r="H40" s="17">
        <v>660</v>
      </c>
      <c r="I40" s="20">
        <v>12.4</v>
      </c>
      <c r="J40" s="19">
        <v>564</v>
      </c>
      <c r="K40" s="21">
        <f t="shared" si="0"/>
        <v>8545.4545454545441</v>
      </c>
      <c r="L40" s="22">
        <f t="shared" si="1"/>
        <v>8604.3887147335408</v>
      </c>
      <c r="M40" s="38">
        <v>81.260000000000005</v>
      </c>
      <c r="N40" s="20">
        <v>8.1999999999999993</v>
      </c>
      <c r="O40" s="39">
        <v>31.2</v>
      </c>
    </row>
    <row r="41" spans="2:15" s="2" customFormat="1" ht="21" customHeight="1" x14ac:dyDescent="0.25">
      <c r="B41" s="17">
        <v>35</v>
      </c>
      <c r="C41" s="18">
        <v>17</v>
      </c>
      <c r="D41" s="70"/>
      <c r="E41" s="70"/>
      <c r="F41" s="70"/>
      <c r="G41" s="19" t="s">
        <v>70</v>
      </c>
      <c r="H41" s="17">
        <v>660</v>
      </c>
      <c r="I41" s="20">
        <v>12.3</v>
      </c>
      <c r="J41" s="19">
        <v>544</v>
      </c>
      <c r="K41" s="21">
        <f t="shared" si="0"/>
        <v>8242.424242424242</v>
      </c>
      <c r="L41" s="22">
        <f t="shared" si="1"/>
        <v>8308.7425983977701</v>
      </c>
      <c r="M41" s="38">
        <v>80.62</v>
      </c>
      <c r="N41" s="20">
        <v>8.1999999999999993</v>
      </c>
      <c r="O41" s="39">
        <v>30.8</v>
      </c>
    </row>
    <row r="42" spans="2:15" s="2" customFormat="1" ht="21" customHeight="1" x14ac:dyDescent="0.25">
      <c r="B42" s="17">
        <v>36</v>
      </c>
      <c r="C42" s="18">
        <v>18</v>
      </c>
      <c r="D42" s="70"/>
      <c r="E42" s="70"/>
      <c r="F42" s="70"/>
      <c r="G42" s="19" t="s">
        <v>71</v>
      </c>
      <c r="H42" s="17">
        <v>660</v>
      </c>
      <c r="I42" s="20">
        <v>11.7</v>
      </c>
      <c r="J42" s="19">
        <v>584</v>
      </c>
      <c r="K42" s="21">
        <f t="shared" si="0"/>
        <v>8848.484848484848</v>
      </c>
      <c r="L42" s="22">
        <f t="shared" si="1"/>
        <v>8980.7035876001391</v>
      </c>
      <c r="M42" s="38">
        <v>81.7</v>
      </c>
      <c r="N42" s="20">
        <v>7.8</v>
      </c>
      <c r="O42" s="39">
        <v>28.7</v>
      </c>
    </row>
    <row r="43" spans="2:15" s="2" customFormat="1" ht="21" customHeight="1" x14ac:dyDescent="0.25">
      <c r="B43" s="17">
        <v>37</v>
      </c>
      <c r="C43" s="18">
        <v>19</v>
      </c>
      <c r="D43" s="70"/>
      <c r="E43" s="70"/>
      <c r="F43" s="70"/>
      <c r="G43" s="19" t="s">
        <v>72</v>
      </c>
      <c r="H43" s="17">
        <v>660</v>
      </c>
      <c r="I43" s="20">
        <v>11.7</v>
      </c>
      <c r="J43" s="19">
        <v>592</v>
      </c>
      <c r="K43" s="21">
        <f t="shared" si="0"/>
        <v>8969.69696969697</v>
      </c>
      <c r="L43" s="22">
        <f t="shared" si="1"/>
        <v>9103.72692441658</v>
      </c>
      <c r="M43" s="38">
        <v>81.510000000000005</v>
      </c>
      <c r="N43" s="20">
        <v>8.5</v>
      </c>
      <c r="O43" s="39">
        <v>31.9</v>
      </c>
    </row>
    <row r="44" spans="2:15" s="2" customFormat="1" ht="21" customHeight="1" x14ac:dyDescent="0.25">
      <c r="B44" s="17">
        <v>38</v>
      </c>
      <c r="C44" s="18">
        <v>20</v>
      </c>
      <c r="D44" s="70"/>
      <c r="E44" s="70" t="s">
        <v>35</v>
      </c>
      <c r="F44" s="70" t="s">
        <v>36</v>
      </c>
      <c r="G44" s="19" t="s">
        <v>73</v>
      </c>
      <c r="H44" s="17">
        <v>660</v>
      </c>
      <c r="I44" s="20">
        <v>12.6</v>
      </c>
      <c r="J44" s="19">
        <v>566</v>
      </c>
      <c r="K44" s="21">
        <f t="shared" si="0"/>
        <v>8575.757575757576</v>
      </c>
      <c r="L44" s="22">
        <f t="shared" si="1"/>
        <v>8615.1863462208294</v>
      </c>
      <c r="M44" s="38">
        <v>84.12</v>
      </c>
      <c r="N44" s="20">
        <v>9.8000000000000007</v>
      </c>
      <c r="O44" s="39">
        <v>31.3</v>
      </c>
    </row>
    <row r="45" spans="2:15" s="2" customFormat="1" ht="21" customHeight="1" x14ac:dyDescent="0.25">
      <c r="B45" s="17">
        <v>39</v>
      </c>
      <c r="C45" s="18">
        <v>21</v>
      </c>
      <c r="D45" s="70"/>
      <c r="E45" s="70"/>
      <c r="F45" s="70"/>
      <c r="G45" s="19" t="s">
        <v>74</v>
      </c>
      <c r="H45" s="17">
        <v>660</v>
      </c>
      <c r="I45" s="20">
        <v>12.1</v>
      </c>
      <c r="J45" s="19">
        <v>576</v>
      </c>
      <c r="K45" s="21">
        <f t="shared" si="0"/>
        <v>8727.2727272727261</v>
      </c>
      <c r="L45" s="22">
        <f t="shared" si="1"/>
        <v>8817.5548589341688</v>
      </c>
      <c r="M45" s="38">
        <v>81.010000000000005</v>
      </c>
      <c r="N45" s="20">
        <v>8.8000000000000007</v>
      </c>
      <c r="O45" s="39">
        <v>26.9</v>
      </c>
    </row>
    <row r="46" spans="2:15" s="2" customFormat="1" ht="21" customHeight="1" x14ac:dyDescent="0.25">
      <c r="B46" s="17">
        <v>40</v>
      </c>
      <c r="C46" s="18">
        <v>22</v>
      </c>
      <c r="D46" s="70"/>
      <c r="E46" s="70"/>
      <c r="F46" s="70"/>
      <c r="G46" s="19" t="s">
        <v>75</v>
      </c>
      <c r="H46" s="17">
        <v>660</v>
      </c>
      <c r="I46" s="20">
        <v>12.3</v>
      </c>
      <c r="J46" s="19">
        <v>606</v>
      </c>
      <c r="K46" s="21">
        <f t="shared" si="0"/>
        <v>9181.818181818182</v>
      </c>
      <c r="L46" s="22">
        <f t="shared" si="1"/>
        <v>9255.6948798328103</v>
      </c>
      <c r="M46" s="38">
        <v>80.77</v>
      </c>
      <c r="N46" s="20">
        <v>8.6999999999999993</v>
      </c>
      <c r="O46" s="39">
        <v>29.7</v>
      </c>
    </row>
    <row r="47" spans="2:15" s="2" customFormat="1" ht="21" customHeight="1" x14ac:dyDescent="0.25">
      <c r="B47" s="17">
        <v>41</v>
      </c>
      <c r="C47" s="18">
        <v>23</v>
      </c>
      <c r="D47" s="70"/>
      <c r="E47" s="70"/>
      <c r="F47" s="70"/>
      <c r="G47" s="19" t="s">
        <v>76</v>
      </c>
      <c r="H47" s="17">
        <v>660</v>
      </c>
      <c r="I47" s="20">
        <v>11.8</v>
      </c>
      <c r="J47" s="19">
        <v>560</v>
      </c>
      <c r="K47" s="21">
        <f t="shared" si="0"/>
        <v>8484.8484848484859</v>
      </c>
      <c r="L47" s="22">
        <f t="shared" si="1"/>
        <v>8601.8808777429476</v>
      </c>
      <c r="M47" s="38">
        <v>81.83</v>
      </c>
      <c r="N47" s="20">
        <v>9.5</v>
      </c>
      <c r="O47" s="39">
        <v>31.9</v>
      </c>
    </row>
    <row r="48" spans="2:15" s="2" customFormat="1" ht="21" customHeight="1" x14ac:dyDescent="0.25">
      <c r="B48" s="17">
        <v>42</v>
      </c>
      <c r="C48" s="18">
        <v>24</v>
      </c>
      <c r="D48" s="70"/>
      <c r="E48" s="70"/>
      <c r="F48" s="70"/>
      <c r="G48" s="19" t="s">
        <v>77</v>
      </c>
      <c r="H48" s="17">
        <v>660</v>
      </c>
      <c r="I48" s="20">
        <v>12</v>
      </c>
      <c r="J48" s="19">
        <v>562</v>
      </c>
      <c r="K48" s="21">
        <f t="shared" si="0"/>
        <v>8515.1515151515159</v>
      </c>
      <c r="L48" s="22">
        <f t="shared" si="1"/>
        <v>8613.0268199233724</v>
      </c>
      <c r="M48" s="38">
        <v>81.430000000000007</v>
      </c>
      <c r="N48" s="20">
        <v>9.3000000000000007</v>
      </c>
      <c r="O48" s="39">
        <v>29.8</v>
      </c>
    </row>
    <row r="49" spans="2:15" ht="21" customHeight="1" x14ac:dyDescent="0.25">
      <c r="B49" s="17">
        <v>43</v>
      </c>
      <c r="C49" s="18">
        <v>25</v>
      </c>
      <c r="D49" s="70"/>
      <c r="E49" s="70"/>
      <c r="F49" s="70" t="s">
        <v>42</v>
      </c>
      <c r="G49" s="19" t="s">
        <v>78</v>
      </c>
      <c r="H49" s="17">
        <v>660</v>
      </c>
      <c r="I49" s="20">
        <v>11.9</v>
      </c>
      <c r="J49" s="19">
        <v>540</v>
      </c>
      <c r="K49" s="21">
        <f t="shared" si="0"/>
        <v>8181.818181818182</v>
      </c>
      <c r="L49" s="22">
        <f t="shared" si="1"/>
        <v>8285.266457680249</v>
      </c>
      <c r="M49" s="38">
        <v>83.04</v>
      </c>
      <c r="N49" s="20">
        <v>8.9</v>
      </c>
      <c r="O49" s="39">
        <v>31.6</v>
      </c>
    </row>
    <row r="50" spans="2:15" ht="21" customHeight="1" x14ac:dyDescent="0.25">
      <c r="B50" s="17">
        <v>44</v>
      </c>
      <c r="C50" s="18">
        <v>26</v>
      </c>
      <c r="D50" s="70"/>
      <c r="E50" s="70"/>
      <c r="F50" s="70"/>
      <c r="G50" s="19" t="s">
        <v>79</v>
      </c>
      <c r="H50" s="17">
        <v>660</v>
      </c>
      <c r="I50" s="20">
        <v>11.8</v>
      </c>
      <c r="J50" s="19">
        <v>556</v>
      </c>
      <c r="K50" s="21">
        <f t="shared" si="0"/>
        <v>8424.242424242424</v>
      </c>
      <c r="L50" s="22">
        <f t="shared" si="1"/>
        <v>8540.4388714733541</v>
      </c>
      <c r="M50" s="38">
        <v>79.790000000000006</v>
      </c>
      <c r="N50" s="20">
        <v>9.4</v>
      </c>
      <c r="O50" s="39">
        <v>29.7</v>
      </c>
    </row>
    <row r="51" spans="2:15" ht="21" customHeight="1" x14ac:dyDescent="0.25">
      <c r="B51" s="17">
        <v>45</v>
      </c>
      <c r="C51" s="18">
        <v>27</v>
      </c>
      <c r="D51" s="70"/>
      <c r="E51" s="70"/>
      <c r="F51" s="70"/>
      <c r="G51" s="19" t="s">
        <v>80</v>
      </c>
      <c r="H51" s="17">
        <v>660</v>
      </c>
      <c r="I51" s="20">
        <v>11.7</v>
      </c>
      <c r="J51" s="19">
        <v>560</v>
      </c>
      <c r="K51" s="21">
        <f t="shared" si="0"/>
        <v>8484.8484848484859</v>
      </c>
      <c r="L51" s="22">
        <f t="shared" si="1"/>
        <v>8611.6335771508202</v>
      </c>
      <c r="M51" s="38">
        <v>79.88</v>
      </c>
      <c r="N51" s="20">
        <v>8.6999999999999993</v>
      </c>
      <c r="O51" s="39">
        <v>30.4</v>
      </c>
    </row>
    <row r="52" spans="2:15" ht="21" customHeight="1" x14ac:dyDescent="0.25">
      <c r="B52" s="17">
        <v>46</v>
      </c>
      <c r="C52" s="18">
        <v>28</v>
      </c>
      <c r="D52" s="70"/>
      <c r="E52" s="70"/>
      <c r="F52" s="70"/>
      <c r="G52" s="19" t="s">
        <v>81</v>
      </c>
      <c r="H52" s="17">
        <v>660</v>
      </c>
      <c r="I52" s="20">
        <v>11.8</v>
      </c>
      <c r="J52" s="19">
        <v>590</v>
      </c>
      <c r="K52" s="21">
        <f t="shared" si="0"/>
        <v>8939.3939393939399</v>
      </c>
      <c r="L52" s="22">
        <f t="shared" si="1"/>
        <v>9062.695924764892</v>
      </c>
      <c r="M52" s="38">
        <v>79.05</v>
      </c>
      <c r="N52" s="20">
        <v>8.5</v>
      </c>
      <c r="O52" s="39">
        <v>29.7</v>
      </c>
    </row>
    <row r="53" spans="2:15" ht="21" customHeight="1" x14ac:dyDescent="0.25">
      <c r="B53" s="17">
        <v>47</v>
      </c>
      <c r="C53" s="18">
        <v>29</v>
      </c>
      <c r="D53" s="70"/>
      <c r="E53" s="70"/>
      <c r="F53" s="70"/>
      <c r="G53" s="19" t="s">
        <v>82</v>
      </c>
      <c r="H53" s="17">
        <v>660</v>
      </c>
      <c r="I53" s="20">
        <v>11.4</v>
      </c>
      <c r="J53" s="19">
        <v>588</v>
      </c>
      <c r="K53" s="21">
        <f t="shared" si="0"/>
        <v>8909.0909090909081</v>
      </c>
      <c r="L53" s="22">
        <f t="shared" si="1"/>
        <v>9072.9362591431545</v>
      </c>
      <c r="M53" s="38">
        <v>78.13</v>
      </c>
      <c r="N53" s="20">
        <v>8.8000000000000007</v>
      </c>
      <c r="O53" s="39">
        <v>27.7</v>
      </c>
    </row>
    <row r="54" spans="2:15" ht="21" customHeight="1" x14ac:dyDescent="0.25">
      <c r="B54" s="17">
        <v>48</v>
      </c>
      <c r="C54" s="18">
        <v>30</v>
      </c>
      <c r="D54" s="70"/>
      <c r="E54" s="70"/>
      <c r="F54" s="70"/>
      <c r="G54" s="19" t="s">
        <v>83</v>
      </c>
      <c r="H54" s="17">
        <v>660</v>
      </c>
      <c r="I54" s="20">
        <v>12</v>
      </c>
      <c r="J54" s="19">
        <v>518</v>
      </c>
      <c r="K54" s="21">
        <f t="shared" si="0"/>
        <v>7848.484848484848</v>
      </c>
      <c r="L54" s="22">
        <f t="shared" si="1"/>
        <v>7938.6973180076629</v>
      </c>
      <c r="M54" s="38">
        <v>82</v>
      </c>
      <c r="N54" s="20">
        <v>7.8</v>
      </c>
      <c r="O54" s="39">
        <v>30.5</v>
      </c>
    </row>
    <row r="55" spans="2:15" ht="21" customHeight="1" x14ac:dyDescent="0.25">
      <c r="B55" s="17">
        <v>49</v>
      </c>
      <c r="C55" s="18">
        <v>31</v>
      </c>
      <c r="D55" s="70"/>
      <c r="E55" s="70"/>
      <c r="F55" s="18" t="s">
        <v>23</v>
      </c>
      <c r="G55" s="19" t="s">
        <v>84</v>
      </c>
      <c r="H55" s="17">
        <v>660</v>
      </c>
      <c r="I55" s="20">
        <v>12.2</v>
      </c>
      <c r="J55" s="19">
        <v>562</v>
      </c>
      <c r="K55" s="21">
        <f t="shared" si="0"/>
        <v>8515.1515151515159</v>
      </c>
      <c r="L55" s="22">
        <f t="shared" si="1"/>
        <v>8593.4517589690004</v>
      </c>
      <c r="M55" s="38">
        <v>78.53</v>
      </c>
      <c r="N55" s="20">
        <v>9.3000000000000007</v>
      </c>
      <c r="O55" s="39">
        <v>30.4</v>
      </c>
    </row>
    <row r="56" spans="2:15" ht="21" customHeight="1" x14ac:dyDescent="0.25">
      <c r="B56" s="17">
        <v>50</v>
      </c>
      <c r="C56" s="18">
        <v>32</v>
      </c>
      <c r="D56" s="70"/>
      <c r="E56" s="70" t="s">
        <v>85</v>
      </c>
      <c r="F56" s="70" t="s">
        <v>28</v>
      </c>
      <c r="G56" s="19" t="s">
        <v>86</v>
      </c>
      <c r="H56" s="17">
        <v>660</v>
      </c>
      <c r="I56" s="20">
        <v>12.4</v>
      </c>
      <c r="J56" s="19">
        <v>584</v>
      </c>
      <c r="K56" s="21">
        <f t="shared" si="0"/>
        <v>8848.484848484848</v>
      </c>
      <c r="L56" s="22">
        <f t="shared" si="1"/>
        <v>8909.5088819226748</v>
      </c>
      <c r="M56" s="38">
        <v>82.24</v>
      </c>
      <c r="N56" s="20">
        <v>7.9</v>
      </c>
      <c r="O56" s="39">
        <v>30.2</v>
      </c>
    </row>
    <row r="57" spans="2:15" ht="21" customHeight="1" x14ac:dyDescent="0.25">
      <c r="B57" s="17">
        <v>51</v>
      </c>
      <c r="C57" s="18">
        <v>33</v>
      </c>
      <c r="D57" s="70"/>
      <c r="E57" s="70"/>
      <c r="F57" s="70"/>
      <c r="G57" s="19" t="s">
        <v>87</v>
      </c>
      <c r="H57" s="17">
        <v>660</v>
      </c>
      <c r="I57" s="20">
        <v>11.1</v>
      </c>
      <c r="J57" s="19">
        <v>610</v>
      </c>
      <c r="K57" s="21">
        <f t="shared" si="0"/>
        <v>9242.424242424242</v>
      </c>
      <c r="L57" s="22">
        <f t="shared" si="1"/>
        <v>9444.2702890978744</v>
      </c>
      <c r="M57" s="38">
        <v>78.67</v>
      </c>
      <c r="N57" s="20">
        <v>8.8000000000000007</v>
      </c>
      <c r="O57" s="39">
        <v>27.9</v>
      </c>
    </row>
    <row r="58" spans="2:15" ht="21" customHeight="1" thickBot="1" x14ac:dyDescent="0.3">
      <c r="B58" s="23">
        <v>52</v>
      </c>
      <c r="C58" s="24">
        <v>34</v>
      </c>
      <c r="D58" s="71"/>
      <c r="E58" s="71"/>
      <c r="F58" s="71"/>
      <c r="G58" s="25" t="s">
        <v>88</v>
      </c>
      <c r="H58" s="23">
        <v>660</v>
      </c>
      <c r="I58" s="26">
        <v>11.7</v>
      </c>
      <c r="J58" s="25">
        <v>508</v>
      </c>
      <c r="K58" s="27">
        <f t="shared" si="0"/>
        <v>7696.969696969697</v>
      </c>
      <c r="L58" s="28">
        <f t="shared" si="1"/>
        <v>7811.9818878439564</v>
      </c>
      <c r="M58" s="40">
        <v>84.48</v>
      </c>
      <c r="N58" s="26">
        <v>9.9</v>
      </c>
      <c r="O58" s="41">
        <v>34.200000000000003</v>
      </c>
    </row>
    <row r="59" spans="2:15" ht="21" customHeight="1" thickBot="1" x14ac:dyDescent="0.3">
      <c r="B59" s="60" t="s">
        <v>89</v>
      </c>
      <c r="C59" s="61"/>
      <c r="D59" s="61"/>
      <c r="E59" s="61"/>
      <c r="F59" s="61"/>
      <c r="G59" s="62"/>
      <c r="H59" s="29">
        <f>AVERAGE(H25:H58)</f>
        <v>660</v>
      </c>
      <c r="I59" s="30">
        <f t="shared" ref="I59:O59" si="3">AVERAGE(I25:I58)</f>
        <v>11.888235294117646</v>
      </c>
      <c r="J59" s="31">
        <f t="shared" si="3"/>
        <v>568.17647058823525</v>
      </c>
      <c r="K59" s="32">
        <f t="shared" si="3"/>
        <v>8608.7344028520511</v>
      </c>
      <c r="L59" s="33">
        <f t="shared" si="3"/>
        <v>8719.2195791587292</v>
      </c>
      <c r="M59" s="42">
        <f t="shared" si="3"/>
        <v>80.627575757575755</v>
      </c>
      <c r="N59" s="30">
        <f>AVERAGE(N25:N58)</f>
        <v>8.6411764705882348</v>
      </c>
      <c r="O59" s="43">
        <f t="shared" si="3"/>
        <v>29.482352941176472</v>
      </c>
    </row>
    <row r="60" spans="2:15" ht="21" customHeight="1" x14ac:dyDescent="0.25">
      <c r="B60" s="11">
        <v>53</v>
      </c>
      <c r="C60" s="12">
        <v>1</v>
      </c>
      <c r="D60" s="63" t="s">
        <v>90</v>
      </c>
      <c r="E60" s="12" t="s">
        <v>20</v>
      </c>
      <c r="F60" s="12" t="s">
        <v>20</v>
      </c>
      <c r="G60" s="13" t="s">
        <v>91</v>
      </c>
      <c r="H60" s="11">
        <v>660</v>
      </c>
      <c r="I60" s="14">
        <v>12</v>
      </c>
      <c r="J60" s="13">
        <v>444</v>
      </c>
      <c r="K60" s="15">
        <f t="shared" si="0"/>
        <v>6727.272727272727</v>
      </c>
      <c r="L60" s="16">
        <f>(100-I60)/(100-13)*K60</f>
        <v>6804.597701149426</v>
      </c>
      <c r="M60" s="36">
        <v>76.260000000000005</v>
      </c>
      <c r="N60" s="14">
        <v>8.4</v>
      </c>
      <c r="O60" s="37">
        <v>30.7</v>
      </c>
    </row>
    <row r="61" spans="2:15" ht="21" customHeight="1" x14ac:dyDescent="0.25">
      <c r="B61" s="17">
        <v>54</v>
      </c>
      <c r="C61" s="18">
        <v>2</v>
      </c>
      <c r="D61" s="64"/>
      <c r="E61" s="18" t="s">
        <v>31</v>
      </c>
      <c r="F61" s="18" t="s">
        <v>31</v>
      </c>
      <c r="G61" s="19" t="s">
        <v>92</v>
      </c>
      <c r="H61" s="17">
        <v>660</v>
      </c>
      <c r="I61" s="20">
        <v>12.3</v>
      </c>
      <c r="J61" s="19">
        <v>546</v>
      </c>
      <c r="K61" s="21">
        <f t="shared" si="0"/>
        <v>8272.7272727272721</v>
      </c>
      <c r="L61" s="22">
        <f t="shared" si="1"/>
        <v>8339.2894461859978</v>
      </c>
      <c r="M61" s="38">
        <v>75</v>
      </c>
      <c r="N61" s="20">
        <v>9.3000000000000007</v>
      </c>
      <c r="O61" s="39">
        <v>30.5</v>
      </c>
    </row>
    <row r="62" spans="2:15" ht="21" customHeight="1" x14ac:dyDescent="0.25">
      <c r="B62" s="17">
        <v>55</v>
      </c>
      <c r="C62" s="18">
        <v>3</v>
      </c>
      <c r="D62" s="64"/>
      <c r="E62" s="66" t="s">
        <v>35</v>
      </c>
      <c r="F62" s="18" t="s">
        <v>36</v>
      </c>
      <c r="G62" s="19" t="s">
        <v>93</v>
      </c>
      <c r="H62" s="17">
        <v>660</v>
      </c>
      <c r="I62" s="20">
        <v>12.2</v>
      </c>
      <c r="J62" s="19">
        <v>522</v>
      </c>
      <c r="K62" s="21">
        <f t="shared" si="0"/>
        <v>7909.090909090909</v>
      </c>
      <c r="L62" s="22">
        <f t="shared" si="1"/>
        <v>7981.8181818181811</v>
      </c>
      <c r="M62" s="38">
        <v>73.27</v>
      </c>
      <c r="N62" s="20">
        <v>7.8</v>
      </c>
      <c r="O62" s="39">
        <v>27.7</v>
      </c>
    </row>
    <row r="63" spans="2:15" ht="21" customHeight="1" thickBot="1" x14ac:dyDescent="0.3">
      <c r="B63" s="23">
        <v>56</v>
      </c>
      <c r="C63" s="24">
        <v>4</v>
      </c>
      <c r="D63" s="65"/>
      <c r="E63" s="65"/>
      <c r="F63" s="24" t="s">
        <v>42</v>
      </c>
      <c r="G63" s="25" t="s">
        <v>94</v>
      </c>
      <c r="H63" s="23">
        <v>660</v>
      </c>
      <c r="I63" s="26">
        <v>12.8</v>
      </c>
      <c r="J63" s="25">
        <v>460</v>
      </c>
      <c r="K63" s="27">
        <f t="shared" si="0"/>
        <v>6969.69696969697</v>
      </c>
      <c r="L63" s="28">
        <f t="shared" si="1"/>
        <v>6985.7192615813301</v>
      </c>
      <c r="M63" s="40">
        <v>79.180000000000007</v>
      </c>
      <c r="N63" s="26">
        <v>8.1999999999999993</v>
      </c>
      <c r="O63" s="41">
        <v>27.7</v>
      </c>
    </row>
    <row r="64" spans="2:15" ht="21" customHeight="1" thickBot="1" x14ac:dyDescent="0.3">
      <c r="B64" s="67" t="s">
        <v>95</v>
      </c>
      <c r="C64" s="68"/>
      <c r="D64" s="68"/>
      <c r="E64" s="68"/>
      <c r="F64" s="68"/>
      <c r="G64" s="69"/>
      <c r="H64" s="44">
        <f>AVERAGE(H60:H63)</f>
        <v>660</v>
      </c>
      <c r="I64" s="45">
        <f t="shared" ref="I64:O64" si="4">AVERAGE(I60:I63)</f>
        <v>12.324999999999999</v>
      </c>
      <c r="J64" s="46">
        <f t="shared" si="4"/>
        <v>493</v>
      </c>
      <c r="K64" s="47">
        <f t="shared" si="4"/>
        <v>7469.69696969697</v>
      </c>
      <c r="L64" s="48">
        <f t="shared" si="4"/>
        <v>7527.8561476837331</v>
      </c>
      <c r="M64" s="49">
        <f>AVERAGE(M60:M63)</f>
        <v>75.927499999999995</v>
      </c>
      <c r="N64" s="45">
        <f t="shared" si="4"/>
        <v>8.4250000000000007</v>
      </c>
      <c r="O64" s="50">
        <f t="shared" si="4"/>
        <v>29.150000000000002</v>
      </c>
    </row>
    <row r="66" spans="2:15" ht="21" x14ac:dyDescent="0.25">
      <c r="B66" s="54" t="s">
        <v>96</v>
      </c>
      <c r="C66" s="54"/>
      <c r="D66" s="54"/>
      <c r="E66" s="51" t="s">
        <v>97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2:15" ht="21" x14ac:dyDescent="0.25">
      <c r="B67" s="54" t="s">
        <v>98</v>
      </c>
      <c r="C67" s="54"/>
      <c r="D67" s="54"/>
      <c r="E67" s="51" t="s">
        <v>99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2:15" ht="21" x14ac:dyDescent="0.25">
      <c r="B68" s="53" t="s">
        <v>100</v>
      </c>
      <c r="C68" s="53"/>
      <c r="D68" s="53"/>
      <c r="E68" s="58" t="s">
        <v>101</v>
      </c>
      <c r="F68" s="58" t="s">
        <v>102</v>
      </c>
      <c r="G68" s="58"/>
      <c r="H68" s="57" t="s">
        <v>103</v>
      </c>
      <c r="I68" s="57"/>
      <c r="J68" s="57"/>
      <c r="K68" s="56" t="s">
        <v>104</v>
      </c>
      <c r="L68" s="56"/>
      <c r="M68" s="52"/>
      <c r="N68" s="52"/>
      <c r="O68" s="52"/>
    </row>
    <row r="69" spans="2:15" ht="21" x14ac:dyDescent="0.25">
      <c r="B69" s="53"/>
      <c r="C69" s="53"/>
      <c r="D69" s="53"/>
      <c r="E69" s="57"/>
      <c r="F69" s="57"/>
      <c r="G69" s="57"/>
      <c r="H69" s="57" t="s">
        <v>105</v>
      </c>
      <c r="I69" s="57"/>
      <c r="J69" s="57"/>
      <c r="K69" s="56" t="s">
        <v>106</v>
      </c>
      <c r="L69" s="56"/>
      <c r="M69" s="52"/>
      <c r="N69" s="52"/>
      <c r="O69" s="52"/>
    </row>
    <row r="70" spans="2:15" ht="21" x14ac:dyDescent="0.25">
      <c r="B70" s="54"/>
      <c r="C70" s="54"/>
      <c r="D70" s="54"/>
      <c r="E70" s="51" t="s">
        <v>107</v>
      </c>
      <c r="F70" s="57" t="s">
        <v>108</v>
      </c>
      <c r="G70" s="57"/>
      <c r="H70" s="57" t="s">
        <v>109</v>
      </c>
      <c r="I70" s="57"/>
      <c r="J70" s="57"/>
      <c r="K70" s="56" t="s">
        <v>110</v>
      </c>
      <c r="L70" s="56"/>
      <c r="M70" s="52"/>
      <c r="N70" s="52"/>
      <c r="O70" s="52"/>
    </row>
    <row r="71" spans="2:15" ht="21" x14ac:dyDescent="0.25">
      <c r="B71" s="53" t="s">
        <v>111</v>
      </c>
      <c r="C71" s="53"/>
      <c r="D71" s="53"/>
      <c r="E71" s="51" t="s">
        <v>112</v>
      </c>
      <c r="F71" s="57" t="s">
        <v>113</v>
      </c>
      <c r="G71" s="57"/>
      <c r="H71" s="59" t="s">
        <v>114</v>
      </c>
      <c r="I71" s="59"/>
      <c r="J71" s="59"/>
      <c r="K71" s="55" t="s">
        <v>115</v>
      </c>
      <c r="L71" s="55"/>
      <c r="M71" s="52"/>
      <c r="N71" s="52"/>
      <c r="O71" s="52"/>
    </row>
    <row r="72" spans="2:15" ht="21" x14ac:dyDescent="0.25">
      <c r="B72" s="53"/>
      <c r="C72" s="53"/>
      <c r="D72" s="53"/>
      <c r="E72" s="58" t="s">
        <v>116</v>
      </c>
      <c r="F72" s="58" t="s">
        <v>117</v>
      </c>
      <c r="G72" s="58"/>
      <c r="H72" s="59" t="s">
        <v>118</v>
      </c>
      <c r="I72" s="59"/>
      <c r="J72" s="59"/>
      <c r="K72" s="55" t="s">
        <v>119</v>
      </c>
      <c r="L72" s="55"/>
      <c r="M72" s="52"/>
      <c r="N72" s="52" t="s">
        <v>120</v>
      </c>
      <c r="O72" s="52"/>
    </row>
    <row r="73" spans="2:15" ht="21" x14ac:dyDescent="0.25">
      <c r="B73" s="53"/>
      <c r="C73" s="53"/>
      <c r="D73" s="53"/>
      <c r="E73" s="58"/>
      <c r="F73" s="58"/>
      <c r="G73" s="58"/>
      <c r="H73" s="57" t="s">
        <v>121</v>
      </c>
      <c r="I73" s="57"/>
      <c r="J73" s="57"/>
      <c r="K73" s="56" t="s">
        <v>122</v>
      </c>
      <c r="L73" s="56"/>
      <c r="M73" s="52"/>
      <c r="N73" s="52"/>
      <c r="O73" s="52"/>
    </row>
    <row r="74" spans="2:15" ht="21" x14ac:dyDescent="0.25">
      <c r="B74" s="53"/>
      <c r="C74" s="53"/>
      <c r="D74" s="53"/>
      <c r="E74" s="57"/>
      <c r="F74" s="57"/>
      <c r="G74" s="57"/>
      <c r="H74" s="57" t="s">
        <v>123</v>
      </c>
      <c r="I74" s="57"/>
      <c r="J74" s="57"/>
      <c r="K74" s="56" t="s">
        <v>124</v>
      </c>
      <c r="L74" s="56"/>
      <c r="M74" s="52"/>
      <c r="N74" s="52"/>
      <c r="O74" s="52"/>
    </row>
    <row r="75" spans="2:15" ht="21" x14ac:dyDescent="0.25">
      <c r="B75" s="53"/>
      <c r="C75" s="53"/>
      <c r="D75" s="53"/>
      <c r="E75" s="58" t="s">
        <v>125</v>
      </c>
      <c r="F75" s="58" t="s">
        <v>126</v>
      </c>
      <c r="G75" s="58"/>
      <c r="H75" s="57" t="s">
        <v>127</v>
      </c>
      <c r="I75" s="57"/>
      <c r="J75" s="57"/>
      <c r="K75" s="56" t="s">
        <v>128</v>
      </c>
      <c r="L75" s="56"/>
      <c r="M75" s="52"/>
      <c r="N75" s="52"/>
      <c r="O75" s="52"/>
    </row>
    <row r="76" spans="2:15" ht="21" x14ac:dyDescent="0.25">
      <c r="B76" s="54"/>
      <c r="C76" s="54"/>
      <c r="D76" s="54"/>
      <c r="E76" s="57"/>
      <c r="F76" s="57"/>
      <c r="G76" s="57"/>
      <c r="H76" s="57" t="s">
        <v>121</v>
      </c>
      <c r="I76" s="57"/>
      <c r="J76" s="57"/>
      <c r="K76" s="56" t="s">
        <v>122</v>
      </c>
      <c r="L76" s="56"/>
      <c r="M76" s="52"/>
      <c r="N76" s="52"/>
      <c r="O76" s="52"/>
    </row>
    <row r="77" spans="2:15" ht="21" x14ac:dyDescent="0.25">
      <c r="B77" s="53" t="s">
        <v>129</v>
      </c>
      <c r="C77" s="53"/>
      <c r="D77" s="53"/>
      <c r="E77" s="55" t="s">
        <v>130</v>
      </c>
      <c r="F77" s="55"/>
      <c r="G77" s="52"/>
      <c r="H77" s="52"/>
      <c r="I77" s="52"/>
      <c r="J77" s="52"/>
      <c r="K77" s="52"/>
      <c r="L77" s="52"/>
      <c r="M77" s="52"/>
      <c r="N77" s="52"/>
      <c r="O77" s="52"/>
    </row>
    <row r="78" spans="2:15" ht="21" x14ac:dyDescent="0.25">
      <c r="B78" s="54"/>
      <c r="C78" s="54"/>
      <c r="D78" s="54"/>
      <c r="E78" s="56" t="s">
        <v>131</v>
      </c>
      <c r="F78" s="56"/>
      <c r="G78" s="52"/>
      <c r="H78" s="52"/>
      <c r="I78" s="52"/>
      <c r="J78" s="52"/>
      <c r="K78" s="52"/>
      <c r="L78" s="52"/>
      <c r="M78" s="52"/>
      <c r="N78" s="52"/>
      <c r="O78" s="52"/>
    </row>
    <row r="79" spans="2:15" ht="21" x14ac:dyDescent="0.2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</sheetData>
  <mergeCells count="80">
    <mergeCell ref="B2:O2"/>
    <mergeCell ref="B4:C5"/>
    <mergeCell ref="D4:D5"/>
    <mergeCell ref="E4:E5"/>
    <mergeCell ref="F4:F5"/>
    <mergeCell ref="G4:G5"/>
    <mergeCell ref="H4:J4"/>
    <mergeCell ref="K4:L4"/>
    <mergeCell ref="M4:O4"/>
    <mergeCell ref="M6:M23"/>
    <mergeCell ref="N6:N23"/>
    <mergeCell ref="O6:O23"/>
    <mergeCell ref="E8:E10"/>
    <mergeCell ref="F8:F10"/>
    <mergeCell ref="E11:E12"/>
    <mergeCell ref="F11:F12"/>
    <mergeCell ref="E13:E15"/>
    <mergeCell ref="F13:F15"/>
    <mergeCell ref="E38:E39"/>
    <mergeCell ref="F38:F39"/>
    <mergeCell ref="E16:E23"/>
    <mergeCell ref="F16:F20"/>
    <mergeCell ref="F21:F22"/>
    <mergeCell ref="B24:G24"/>
    <mergeCell ref="D25:D58"/>
    <mergeCell ref="E25:E26"/>
    <mergeCell ref="F25:F26"/>
    <mergeCell ref="E27:E28"/>
    <mergeCell ref="F27:F28"/>
    <mergeCell ref="E30:E31"/>
    <mergeCell ref="D6:D23"/>
    <mergeCell ref="F30:F31"/>
    <mergeCell ref="E32:E35"/>
    <mergeCell ref="F32:F34"/>
    <mergeCell ref="E36:E37"/>
    <mergeCell ref="F36:F37"/>
    <mergeCell ref="B67:D67"/>
    <mergeCell ref="E40:E43"/>
    <mergeCell ref="F40:F43"/>
    <mergeCell ref="E44:E55"/>
    <mergeCell ref="F44:F48"/>
    <mergeCell ref="F49:F54"/>
    <mergeCell ref="E56:E58"/>
    <mergeCell ref="F56:F58"/>
    <mergeCell ref="B59:G59"/>
    <mergeCell ref="D60:D63"/>
    <mergeCell ref="E62:E63"/>
    <mergeCell ref="B64:G64"/>
    <mergeCell ref="B66:D66"/>
    <mergeCell ref="B68:D70"/>
    <mergeCell ref="E68:E69"/>
    <mergeCell ref="F68:G69"/>
    <mergeCell ref="H68:J68"/>
    <mergeCell ref="K68:L68"/>
    <mergeCell ref="H69:J69"/>
    <mergeCell ref="K69:L69"/>
    <mergeCell ref="F70:G70"/>
    <mergeCell ref="H70:J70"/>
    <mergeCell ref="K70:L70"/>
    <mergeCell ref="F72:G74"/>
    <mergeCell ref="H72:J72"/>
    <mergeCell ref="K72:L72"/>
    <mergeCell ref="H73:J73"/>
    <mergeCell ref="K73:L73"/>
    <mergeCell ref="B77:D78"/>
    <mergeCell ref="E77:F77"/>
    <mergeCell ref="E78:F78"/>
    <mergeCell ref="H74:J74"/>
    <mergeCell ref="K74:L74"/>
    <mergeCell ref="E75:E76"/>
    <mergeCell ref="F75:G76"/>
    <mergeCell ref="H75:J75"/>
    <mergeCell ref="K75:L75"/>
    <mergeCell ref="H76:J76"/>
    <mergeCell ref="K76:L76"/>
    <mergeCell ref="B71:D76"/>
    <mergeCell ref="F71:G71"/>
    <mergeCell ref="H71:J71"/>
    <mergeCell ref="K71:L71"/>
    <mergeCell ref="E72:E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2023-01-13T08:33:06Z</dcterms:modified>
</cp:coreProperties>
</file>