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1" l="1"/>
  <c r="Q54" i="1"/>
  <c r="P54" i="1"/>
  <c r="O54" i="1"/>
  <c r="N54" i="1"/>
  <c r="M54" i="1"/>
  <c r="K54" i="1"/>
  <c r="J54" i="1"/>
  <c r="I54" i="1"/>
  <c r="H54" i="1"/>
  <c r="L53" i="1"/>
  <c r="K53" i="1"/>
  <c r="K52" i="1"/>
  <c r="L52" i="1" s="1"/>
  <c r="L51" i="1"/>
  <c r="L54" i="1" s="1"/>
  <c r="K51" i="1"/>
  <c r="R50" i="1"/>
  <c r="Q50" i="1"/>
  <c r="P50" i="1"/>
  <c r="O50" i="1"/>
  <c r="N50" i="1"/>
  <c r="M50" i="1"/>
  <c r="J50" i="1"/>
  <c r="I50" i="1"/>
  <c r="H50" i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K50" i="1" s="1"/>
  <c r="J15" i="1"/>
  <c r="I15" i="1"/>
  <c r="H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L15" i="1" s="1"/>
  <c r="K6" i="1"/>
  <c r="K15" i="1" s="1"/>
  <c r="L16" i="1" l="1"/>
  <c r="L50" i="1" s="1"/>
</calcChain>
</file>

<file path=xl/sharedStrings.xml><?xml version="1.0" encoding="utf-8"?>
<sst xmlns="http://schemas.openxmlformats.org/spreadsheetml/2006/main" count="149" uniqueCount="124">
  <si>
    <t>MO strnih žita - Novo Selo, PD Semberija - 2021/22</t>
  </si>
  <si>
    <t xml:space="preserve">r. br. </t>
  </si>
  <si>
    <t>vrsta</t>
  </si>
  <si>
    <t>distributer</t>
  </si>
  <si>
    <t>sj. kuća</t>
  </si>
  <si>
    <t>sorta</t>
  </si>
  <si>
    <t>žetva/vaganje</t>
  </si>
  <si>
    <t>prinos</t>
  </si>
  <si>
    <t>analiza</t>
  </si>
  <si>
    <r>
      <t>P-m</t>
    </r>
    <r>
      <rPr>
        <b/>
        <sz val="16"/>
        <color theme="1"/>
        <rFont val="Calibri"/>
        <family val="2"/>
      </rPr>
      <t>²</t>
    </r>
  </si>
  <si>
    <t>vlaga %</t>
  </si>
  <si>
    <t>kg</t>
  </si>
  <si>
    <t>sirovo</t>
  </si>
  <si>
    <t xml:space="preserve">hektolitar </t>
  </si>
  <si>
    <t>skrob</t>
  </si>
  <si>
    <t>protein</t>
  </si>
  <si>
    <t>gluten</t>
  </si>
  <si>
    <t>sedimentacija</t>
  </si>
  <si>
    <t>w (10E-4J)</t>
  </si>
  <si>
    <t>ječam</t>
  </si>
  <si>
    <t>Rapić</t>
  </si>
  <si>
    <t>ZP</t>
  </si>
  <si>
    <t>Nektar</t>
  </si>
  <si>
    <t>BL</t>
  </si>
  <si>
    <t>Vitez</t>
  </si>
  <si>
    <t>Golić</t>
  </si>
  <si>
    <t>OS</t>
  </si>
  <si>
    <t>Kum</t>
  </si>
  <si>
    <t>Kralj</t>
  </si>
  <si>
    <t>Maxim</t>
  </si>
  <si>
    <t>Pleter</t>
  </si>
  <si>
    <t>NS</t>
  </si>
  <si>
    <t>Nonius</t>
  </si>
  <si>
    <t>LG</t>
  </si>
  <si>
    <t>Casting</t>
  </si>
  <si>
    <t>prosjek ječam</t>
  </si>
  <si>
    <t>pšenica</t>
  </si>
  <si>
    <t>Syngenta</t>
  </si>
  <si>
    <t>Falado</t>
  </si>
  <si>
    <t>Gabrio</t>
  </si>
  <si>
    <t>Aurelia</t>
  </si>
  <si>
    <t>Zemunska rosa</t>
  </si>
  <si>
    <t>Agrimatco</t>
  </si>
  <si>
    <t>RAGT</t>
  </si>
  <si>
    <t>Yetti</t>
  </si>
  <si>
    <t>Julija</t>
  </si>
  <si>
    <t>Nova Bosanka</t>
  </si>
  <si>
    <t>Agromarket</t>
  </si>
  <si>
    <t>Caussade Semences</t>
  </si>
  <si>
    <t>Sosthene</t>
  </si>
  <si>
    <t>Sobred</t>
  </si>
  <si>
    <t>Solindo</t>
  </si>
  <si>
    <t>KWS</t>
  </si>
  <si>
    <t>Foxyl</t>
  </si>
  <si>
    <t>Agrolux</t>
  </si>
  <si>
    <t>Alcantara</t>
  </si>
  <si>
    <t>Apilco</t>
  </si>
  <si>
    <t>Božić</t>
  </si>
  <si>
    <t>RWA</t>
  </si>
  <si>
    <t>Sofru</t>
  </si>
  <si>
    <t>Solenzara</t>
  </si>
  <si>
    <t>BC</t>
  </si>
  <si>
    <t>Anica</t>
  </si>
  <si>
    <t>Ljepotica</t>
  </si>
  <si>
    <t>Opsesija</t>
  </si>
  <si>
    <t>Brko</t>
  </si>
  <si>
    <t>Barba</t>
  </si>
  <si>
    <t>Indira</t>
  </si>
  <si>
    <t>Kraljica</t>
  </si>
  <si>
    <t>Garavuša</t>
  </si>
  <si>
    <t>Zvezdana</t>
  </si>
  <si>
    <t>Ilina</t>
  </si>
  <si>
    <t>Obala</t>
  </si>
  <si>
    <t>Igra</t>
  </si>
  <si>
    <t>Grivna</t>
  </si>
  <si>
    <t>Simonida</t>
  </si>
  <si>
    <t>Absalon</t>
  </si>
  <si>
    <t>Mlin Jelena</t>
  </si>
  <si>
    <t>Graindor</t>
  </si>
  <si>
    <t>Tenor</t>
  </si>
  <si>
    <t>Izalco</t>
  </si>
  <si>
    <t>Delta Agrar</t>
  </si>
  <si>
    <t>Solehio</t>
  </si>
  <si>
    <t>prosjek pšenica</t>
  </si>
  <si>
    <t>tritikale</t>
  </si>
  <si>
    <t>Oskar</t>
  </si>
  <si>
    <t>Tulus</t>
  </si>
  <si>
    <t>Odisej</t>
  </si>
  <si>
    <t>prosjek tritikale</t>
  </si>
  <si>
    <t>predusjev</t>
  </si>
  <si>
    <t>kukuruz</t>
  </si>
  <si>
    <t>sjetva</t>
  </si>
  <si>
    <t>19.11.</t>
  </si>
  <si>
    <t>đubrenje</t>
  </si>
  <si>
    <t>22.03.</t>
  </si>
  <si>
    <t>prihrana I</t>
  </si>
  <si>
    <t>KAN (27%)</t>
  </si>
  <si>
    <t>200 kg/ha</t>
  </si>
  <si>
    <t>08.04.</t>
  </si>
  <si>
    <t>folijarna prihrana I</t>
  </si>
  <si>
    <t>Slavol + Amixol</t>
  </si>
  <si>
    <t>7 l/ha+2 l/ha</t>
  </si>
  <si>
    <t>26.04.</t>
  </si>
  <si>
    <t>prihrana II</t>
  </si>
  <si>
    <t>Amonium sulfat kristal (NH4)2SO4 = N(20%), S(24%)</t>
  </si>
  <si>
    <t>16.05.</t>
  </si>
  <si>
    <t>folijarna prihrana II</t>
  </si>
  <si>
    <t>7l/ha+2l/ha</t>
  </si>
  <si>
    <t>zaštita</t>
  </si>
  <si>
    <t>27.04.</t>
  </si>
  <si>
    <t>osnovno</t>
  </si>
  <si>
    <t>Amistar Extra</t>
  </si>
  <si>
    <t>0,75 l/ha</t>
  </si>
  <si>
    <t>Amistar Tern</t>
  </si>
  <si>
    <t>Karate Zeon</t>
  </si>
  <si>
    <t>0,125 l/ha</t>
  </si>
  <si>
    <t>Peak</t>
  </si>
  <si>
    <t>20 gr/ha</t>
  </si>
  <si>
    <t>korekcija</t>
  </si>
  <si>
    <t>Elatus Era</t>
  </si>
  <si>
    <t>0,8 l/ha</t>
  </si>
  <si>
    <t>žetva</t>
  </si>
  <si>
    <t>ječam 20.06.</t>
  </si>
  <si>
    <t>pšenice, tritikale 04.07.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</si>
</sst>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1" fontId="5" fillId="2" borderId="22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164" fontId="5" fillId="2" borderId="27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3" fontId="5" fillId="2" borderId="26" xfId="0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/>
    </xf>
    <xf numFmtId="1" fontId="5" fillId="2" borderId="28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tabSelected="1" zoomScale="25" zoomScaleNormal="25" workbookViewId="0">
      <selection activeCell="T6" sqref="T6"/>
    </sheetView>
  </sheetViews>
  <sheetFormatPr defaultColWidth="8.85546875" defaultRowHeight="21" x14ac:dyDescent="0.25"/>
  <cols>
    <col min="1" max="1" width="2.7109375" style="1" customWidth="1"/>
    <col min="2" max="2" width="7.42578125" style="1" bestFit="1" customWidth="1"/>
    <col min="3" max="3" width="7.42578125" style="1" customWidth="1"/>
    <col min="4" max="4" width="13.140625" style="1" bestFit="1" customWidth="1"/>
    <col min="5" max="5" width="18.28515625" style="1" customWidth="1"/>
    <col min="6" max="6" width="31" style="1" customWidth="1"/>
    <col min="7" max="7" width="23.5703125" style="1" bestFit="1" customWidth="1"/>
    <col min="8" max="16" width="15.7109375" style="1" customWidth="1"/>
    <col min="17" max="17" width="19.28515625" style="1" bestFit="1" customWidth="1"/>
    <col min="18" max="18" width="15.7109375" style="1" customWidth="1"/>
    <col min="19" max="16384" width="8.85546875" style="1"/>
  </cols>
  <sheetData>
    <row r="1" spans="2:18" ht="20.100000000000001" customHeight="1" thickBot="1" x14ac:dyDescent="0.3"/>
    <row r="2" spans="2:18" ht="32.25" customHeight="1" thickBot="1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2:18" ht="20.100000000000001" customHeight="1" thickBot="1" x14ac:dyDescent="0.3"/>
    <row r="4" spans="2:18" ht="24.95" customHeight="1" x14ac:dyDescent="0.25">
      <c r="B4" s="5" t="s">
        <v>1</v>
      </c>
      <c r="C4" s="6"/>
      <c r="D4" s="7" t="s">
        <v>2</v>
      </c>
      <c r="E4" s="7" t="s">
        <v>3</v>
      </c>
      <c r="F4" s="7" t="s">
        <v>4</v>
      </c>
      <c r="G4" s="8" t="s">
        <v>5</v>
      </c>
      <c r="H4" s="9" t="s">
        <v>6</v>
      </c>
      <c r="I4" s="10"/>
      <c r="J4" s="11"/>
      <c r="K4" s="12" t="s">
        <v>7</v>
      </c>
      <c r="L4" s="8"/>
      <c r="M4" s="13" t="s">
        <v>8</v>
      </c>
      <c r="N4" s="7"/>
      <c r="O4" s="7"/>
      <c r="P4" s="7"/>
      <c r="Q4" s="7"/>
      <c r="R4" s="8"/>
    </row>
    <row r="5" spans="2:18" ht="24.95" customHeight="1" thickBot="1" x14ac:dyDescent="0.3">
      <c r="B5" s="14"/>
      <c r="C5" s="15"/>
      <c r="D5" s="16"/>
      <c r="E5" s="16"/>
      <c r="F5" s="16"/>
      <c r="G5" s="17"/>
      <c r="H5" s="18" t="s">
        <v>9</v>
      </c>
      <c r="I5" s="19" t="s">
        <v>10</v>
      </c>
      <c r="J5" s="20" t="s">
        <v>11</v>
      </c>
      <c r="K5" s="21" t="s">
        <v>12</v>
      </c>
      <c r="L5" s="22">
        <v>0.13</v>
      </c>
      <c r="M5" s="23" t="s">
        <v>13</v>
      </c>
      <c r="N5" s="19" t="s">
        <v>14</v>
      </c>
      <c r="O5" s="19" t="s">
        <v>15</v>
      </c>
      <c r="P5" s="19" t="s">
        <v>16</v>
      </c>
      <c r="Q5" s="19" t="s">
        <v>17</v>
      </c>
      <c r="R5" s="20" t="s">
        <v>18</v>
      </c>
    </row>
    <row r="6" spans="2:18" ht="29.1" customHeight="1" x14ac:dyDescent="0.25">
      <c r="B6" s="24">
        <v>1</v>
      </c>
      <c r="C6" s="25">
        <v>1</v>
      </c>
      <c r="D6" s="26" t="s">
        <v>19</v>
      </c>
      <c r="E6" s="25" t="s">
        <v>20</v>
      </c>
      <c r="F6" s="25" t="s">
        <v>21</v>
      </c>
      <c r="G6" s="27" t="s">
        <v>22</v>
      </c>
      <c r="H6" s="28">
        <v>651</v>
      </c>
      <c r="I6" s="29">
        <v>12.7</v>
      </c>
      <c r="J6" s="30">
        <v>470</v>
      </c>
      <c r="K6" s="31">
        <f>J6/H6*10000</f>
        <v>7219.6620583717349</v>
      </c>
      <c r="L6" s="32">
        <f>(100-I6)/87*K6</f>
        <v>7244.5574447799127</v>
      </c>
      <c r="M6" s="33"/>
      <c r="N6" s="34"/>
      <c r="O6" s="34"/>
      <c r="P6" s="34"/>
      <c r="Q6" s="34"/>
      <c r="R6" s="35"/>
    </row>
    <row r="7" spans="2:18" ht="29.1" customHeight="1" x14ac:dyDescent="0.25">
      <c r="B7" s="36">
        <v>2</v>
      </c>
      <c r="C7" s="37">
        <v>2</v>
      </c>
      <c r="D7" s="38"/>
      <c r="E7" s="37" t="s">
        <v>23</v>
      </c>
      <c r="F7" s="37" t="s">
        <v>23</v>
      </c>
      <c r="G7" s="39" t="s">
        <v>24</v>
      </c>
      <c r="H7" s="40">
        <v>651</v>
      </c>
      <c r="I7" s="41">
        <v>11.6</v>
      </c>
      <c r="J7" s="42">
        <v>475</v>
      </c>
      <c r="K7" s="43">
        <f t="shared" ref="K7:K53" si="0">J7/H7*10000</f>
        <v>7296.4669738863286</v>
      </c>
      <c r="L7" s="44">
        <f t="shared" ref="L7:L53" si="1">(100-I7)/87*K7</f>
        <v>7413.8813849603612</v>
      </c>
      <c r="M7" s="45"/>
      <c r="N7" s="46"/>
      <c r="O7" s="46"/>
      <c r="P7" s="46"/>
      <c r="Q7" s="46"/>
      <c r="R7" s="47"/>
    </row>
    <row r="8" spans="2:18" ht="29.1" customHeight="1" x14ac:dyDescent="0.25">
      <c r="B8" s="36">
        <v>3</v>
      </c>
      <c r="C8" s="37">
        <v>3</v>
      </c>
      <c r="D8" s="38"/>
      <c r="E8" s="38" t="s">
        <v>25</v>
      </c>
      <c r="F8" s="38" t="s">
        <v>26</v>
      </c>
      <c r="G8" s="39" t="s">
        <v>27</v>
      </c>
      <c r="H8" s="40">
        <v>651</v>
      </c>
      <c r="I8" s="41">
        <v>12.5</v>
      </c>
      <c r="J8" s="42">
        <v>525</v>
      </c>
      <c r="K8" s="43">
        <f t="shared" si="0"/>
        <v>8064.5161290322576</v>
      </c>
      <c r="L8" s="44">
        <f t="shared" si="1"/>
        <v>8110.8639228772709</v>
      </c>
      <c r="M8" s="45"/>
      <c r="N8" s="46"/>
      <c r="O8" s="46"/>
      <c r="P8" s="46"/>
      <c r="Q8" s="46"/>
      <c r="R8" s="47"/>
    </row>
    <row r="9" spans="2:18" ht="29.1" customHeight="1" x14ac:dyDescent="0.25">
      <c r="B9" s="36">
        <v>4</v>
      </c>
      <c r="C9" s="37">
        <v>4</v>
      </c>
      <c r="D9" s="38"/>
      <c r="E9" s="38"/>
      <c r="F9" s="38"/>
      <c r="G9" s="39" t="s">
        <v>28</v>
      </c>
      <c r="H9" s="40">
        <v>651</v>
      </c>
      <c r="I9" s="41">
        <v>12.2</v>
      </c>
      <c r="J9" s="42">
        <v>510</v>
      </c>
      <c r="K9" s="43">
        <f t="shared" si="0"/>
        <v>7834.1013824884794</v>
      </c>
      <c r="L9" s="44">
        <f t="shared" si="1"/>
        <v>7906.1390963504418</v>
      </c>
      <c r="M9" s="45"/>
      <c r="N9" s="46"/>
      <c r="O9" s="46"/>
      <c r="P9" s="46"/>
      <c r="Q9" s="46"/>
      <c r="R9" s="47"/>
    </row>
    <row r="10" spans="2:18" ht="29.1" customHeight="1" x14ac:dyDescent="0.25">
      <c r="B10" s="36">
        <v>5</v>
      </c>
      <c r="C10" s="37">
        <v>5</v>
      </c>
      <c r="D10" s="38"/>
      <c r="E10" s="38"/>
      <c r="F10" s="38"/>
      <c r="G10" s="39" t="s">
        <v>29</v>
      </c>
      <c r="H10" s="40">
        <v>651</v>
      </c>
      <c r="I10" s="41">
        <v>11.4</v>
      </c>
      <c r="J10" s="42">
        <v>545</v>
      </c>
      <c r="K10" s="43">
        <f t="shared" si="0"/>
        <v>8371.7357910906303</v>
      </c>
      <c r="L10" s="44">
        <f t="shared" si="1"/>
        <v>8525.698748168159</v>
      </c>
      <c r="M10" s="45"/>
      <c r="N10" s="46"/>
      <c r="O10" s="46"/>
      <c r="P10" s="46"/>
      <c r="Q10" s="46"/>
      <c r="R10" s="47"/>
    </row>
    <row r="11" spans="2:18" ht="29.1" customHeight="1" x14ac:dyDescent="0.25">
      <c r="B11" s="36">
        <v>6</v>
      </c>
      <c r="C11" s="37">
        <v>6</v>
      </c>
      <c r="D11" s="38"/>
      <c r="E11" s="38"/>
      <c r="F11" s="38"/>
      <c r="G11" s="39" t="s">
        <v>30</v>
      </c>
      <c r="H11" s="40">
        <v>651</v>
      </c>
      <c r="I11" s="41">
        <v>12.3</v>
      </c>
      <c r="J11" s="42">
        <v>520</v>
      </c>
      <c r="K11" s="43">
        <f t="shared" si="0"/>
        <v>7987.7112135176658</v>
      </c>
      <c r="L11" s="44">
        <f t="shared" si="1"/>
        <v>8051.9801543160838</v>
      </c>
      <c r="M11" s="45"/>
      <c r="N11" s="46"/>
      <c r="O11" s="46"/>
      <c r="P11" s="46"/>
      <c r="Q11" s="46"/>
      <c r="R11" s="47"/>
    </row>
    <row r="12" spans="2:18" ht="29.1" customHeight="1" x14ac:dyDescent="0.25">
      <c r="B12" s="36">
        <v>7</v>
      </c>
      <c r="C12" s="37">
        <v>7</v>
      </c>
      <c r="D12" s="38"/>
      <c r="E12" s="38"/>
      <c r="F12" s="38" t="s">
        <v>31</v>
      </c>
      <c r="G12" s="39" t="s">
        <v>32</v>
      </c>
      <c r="H12" s="40">
        <v>651</v>
      </c>
      <c r="I12" s="41">
        <v>11.2</v>
      </c>
      <c r="J12" s="42">
        <v>565</v>
      </c>
      <c r="K12" s="43">
        <f t="shared" si="0"/>
        <v>8678.9554531490012</v>
      </c>
      <c r="L12" s="44">
        <f t="shared" si="1"/>
        <v>8858.5200487313941</v>
      </c>
      <c r="M12" s="45"/>
      <c r="N12" s="46"/>
      <c r="O12" s="46"/>
      <c r="P12" s="46"/>
      <c r="Q12" s="46"/>
      <c r="R12" s="47"/>
    </row>
    <row r="13" spans="2:18" ht="29.1" customHeight="1" x14ac:dyDescent="0.25">
      <c r="B13" s="36">
        <v>8</v>
      </c>
      <c r="C13" s="37">
        <v>8</v>
      </c>
      <c r="D13" s="38"/>
      <c r="E13" s="38"/>
      <c r="F13" s="38"/>
      <c r="G13" s="39">
        <v>565</v>
      </c>
      <c r="H13" s="40">
        <v>651</v>
      </c>
      <c r="I13" s="41">
        <v>12.2</v>
      </c>
      <c r="J13" s="42">
        <v>470</v>
      </c>
      <c r="K13" s="43">
        <f t="shared" si="0"/>
        <v>7219.6620583717349</v>
      </c>
      <c r="L13" s="44">
        <f t="shared" si="1"/>
        <v>7286.0497554602107</v>
      </c>
      <c r="M13" s="45"/>
      <c r="N13" s="46"/>
      <c r="O13" s="46"/>
      <c r="P13" s="46"/>
      <c r="Q13" s="46"/>
      <c r="R13" s="47"/>
    </row>
    <row r="14" spans="2:18" ht="29.1" customHeight="1" thickBot="1" x14ac:dyDescent="0.3">
      <c r="B14" s="48">
        <v>9</v>
      </c>
      <c r="C14" s="49">
        <v>9</v>
      </c>
      <c r="D14" s="50"/>
      <c r="E14" s="50"/>
      <c r="F14" s="49" t="s">
        <v>33</v>
      </c>
      <c r="G14" s="51" t="s">
        <v>34</v>
      </c>
      <c r="H14" s="52">
        <v>648</v>
      </c>
      <c r="I14" s="53">
        <v>12.2</v>
      </c>
      <c r="J14" s="54">
        <v>585</v>
      </c>
      <c r="K14" s="55">
        <f t="shared" si="0"/>
        <v>9027.7777777777774</v>
      </c>
      <c r="L14" s="56">
        <f t="shared" si="1"/>
        <v>9110.7918263090669</v>
      </c>
      <c r="M14" s="57"/>
      <c r="N14" s="58"/>
      <c r="O14" s="58"/>
      <c r="P14" s="58"/>
      <c r="Q14" s="58"/>
      <c r="R14" s="59"/>
    </row>
    <row r="15" spans="2:18" ht="29.1" customHeight="1" thickBot="1" x14ac:dyDescent="0.3">
      <c r="B15" s="2" t="s">
        <v>35</v>
      </c>
      <c r="C15" s="3"/>
      <c r="D15" s="3"/>
      <c r="E15" s="3"/>
      <c r="F15" s="3"/>
      <c r="G15" s="4"/>
      <c r="H15" s="60">
        <f>AVERAGE(H6:H14)</f>
        <v>650.66666666666663</v>
      </c>
      <c r="I15" s="61">
        <f t="shared" ref="I15:L15" si="2">AVERAGE(I6:I14)</f>
        <v>12.033333333333335</v>
      </c>
      <c r="J15" s="62">
        <f t="shared" si="2"/>
        <v>518.33333333333337</v>
      </c>
      <c r="K15" s="63">
        <f t="shared" si="2"/>
        <v>7966.7320930761798</v>
      </c>
      <c r="L15" s="64">
        <f t="shared" si="2"/>
        <v>8056.4980424392106</v>
      </c>
      <c r="M15" s="65"/>
      <c r="N15" s="66"/>
      <c r="O15" s="66"/>
      <c r="P15" s="66"/>
      <c r="Q15" s="66"/>
      <c r="R15" s="67"/>
    </row>
    <row r="16" spans="2:18" ht="29.1" customHeight="1" x14ac:dyDescent="0.25">
      <c r="B16" s="24">
        <v>10</v>
      </c>
      <c r="C16" s="25">
        <v>1</v>
      </c>
      <c r="D16" s="26" t="s">
        <v>36</v>
      </c>
      <c r="E16" s="26" t="s">
        <v>37</v>
      </c>
      <c r="F16" s="26" t="s">
        <v>37</v>
      </c>
      <c r="G16" s="27" t="s">
        <v>38</v>
      </c>
      <c r="H16" s="28">
        <v>702</v>
      </c>
      <c r="I16" s="29">
        <v>11.8</v>
      </c>
      <c r="J16" s="30">
        <v>630</v>
      </c>
      <c r="K16" s="31">
        <f t="shared" si="0"/>
        <v>8974.3589743589746</v>
      </c>
      <c r="L16" s="32">
        <f t="shared" si="1"/>
        <v>9098.143236074271</v>
      </c>
      <c r="M16" s="68">
        <v>77.8</v>
      </c>
      <c r="N16" s="29">
        <v>69.900000000000006</v>
      </c>
      <c r="O16" s="29">
        <v>12.4</v>
      </c>
      <c r="P16" s="29">
        <v>25</v>
      </c>
      <c r="Q16" s="69">
        <v>45</v>
      </c>
      <c r="R16" s="30">
        <v>192</v>
      </c>
    </row>
    <row r="17" spans="2:18" ht="29.1" customHeight="1" x14ac:dyDescent="0.25">
      <c r="B17" s="36">
        <v>11</v>
      </c>
      <c r="C17" s="37">
        <v>2</v>
      </c>
      <c r="D17" s="38"/>
      <c r="E17" s="38"/>
      <c r="F17" s="38"/>
      <c r="G17" s="39" t="s">
        <v>39</v>
      </c>
      <c r="H17" s="40">
        <v>702</v>
      </c>
      <c r="I17" s="41">
        <v>11.5</v>
      </c>
      <c r="J17" s="42">
        <v>612</v>
      </c>
      <c r="K17" s="43">
        <f t="shared" si="0"/>
        <v>8717.9487179487187</v>
      </c>
      <c r="L17" s="44">
        <f t="shared" si="1"/>
        <v>8868.2581786030059</v>
      </c>
      <c r="M17" s="70">
        <v>78.5</v>
      </c>
      <c r="N17" s="41">
        <v>70.400000000000006</v>
      </c>
      <c r="O17" s="41">
        <v>12.2</v>
      </c>
      <c r="P17" s="41">
        <v>24.6</v>
      </c>
      <c r="Q17" s="71">
        <v>43</v>
      </c>
      <c r="R17" s="42">
        <v>182</v>
      </c>
    </row>
    <row r="18" spans="2:18" ht="29.1" customHeight="1" x14ac:dyDescent="0.25">
      <c r="B18" s="36">
        <v>12</v>
      </c>
      <c r="C18" s="37">
        <v>3</v>
      </c>
      <c r="D18" s="38"/>
      <c r="E18" s="38" t="s">
        <v>20</v>
      </c>
      <c r="F18" s="38" t="s">
        <v>21</v>
      </c>
      <c r="G18" s="39" t="s">
        <v>40</v>
      </c>
      <c r="H18" s="40">
        <v>702</v>
      </c>
      <c r="I18" s="41">
        <v>11.6</v>
      </c>
      <c r="J18" s="42">
        <v>626</v>
      </c>
      <c r="K18" s="43">
        <f t="shared" si="0"/>
        <v>8917.3789173789173</v>
      </c>
      <c r="L18" s="44">
        <f t="shared" si="1"/>
        <v>9060.8769689229448</v>
      </c>
      <c r="M18" s="70">
        <v>79.599999999999994</v>
      </c>
      <c r="N18" s="41">
        <v>71.5</v>
      </c>
      <c r="O18" s="41">
        <v>11</v>
      </c>
      <c r="P18" s="41">
        <v>21.9</v>
      </c>
      <c r="Q18" s="71">
        <v>30</v>
      </c>
      <c r="R18" s="42">
        <v>188</v>
      </c>
    </row>
    <row r="19" spans="2:18" ht="29.1" customHeight="1" x14ac:dyDescent="0.25">
      <c r="B19" s="36">
        <v>13</v>
      </c>
      <c r="C19" s="37">
        <v>4</v>
      </c>
      <c r="D19" s="38"/>
      <c r="E19" s="38"/>
      <c r="F19" s="38"/>
      <c r="G19" s="39" t="s">
        <v>41</v>
      </c>
      <c r="H19" s="40">
        <v>702</v>
      </c>
      <c r="I19" s="41">
        <v>12.4</v>
      </c>
      <c r="J19" s="42">
        <v>554</v>
      </c>
      <c r="K19" s="43">
        <f t="shared" si="0"/>
        <v>7891.7378917378919</v>
      </c>
      <c r="L19" s="44">
        <f t="shared" si="1"/>
        <v>7946.163670301602</v>
      </c>
      <c r="M19" s="70">
        <v>77</v>
      </c>
      <c r="N19" s="41">
        <v>70.3</v>
      </c>
      <c r="O19" s="41">
        <v>11.4</v>
      </c>
      <c r="P19" s="41">
        <v>22.8</v>
      </c>
      <c r="Q19" s="71">
        <v>37</v>
      </c>
      <c r="R19" s="42">
        <v>239</v>
      </c>
    </row>
    <row r="20" spans="2:18" ht="29.1" customHeight="1" x14ac:dyDescent="0.25">
      <c r="B20" s="36">
        <v>14</v>
      </c>
      <c r="C20" s="37">
        <v>5</v>
      </c>
      <c r="D20" s="38"/>
      <c r="E20" s="37" t="s">
        <v>42</v>
      </c>
      <c r="F20" s="37" t="s">
        <v>43</v>
      </c>
      <c r="G20" s="39" t="s">
        <v>44</v>
      </c>
      <c r="H20" s="40">
        <v>702</v>
      </c>
      <c r="I20" s="41">
        <v>11.8</v>
      </c>
      <c r="J20" s="42">
        <v>572</v>
      </c>
      <c r="K20" s="43">
        <f t="shared" si="0"/>
        <v>8148.1481481481478</v>
      </c>
      <c r="L20" s="44">
        <f t="shared" si="1"/>
        <v>8260.5363984674332</v>
      </c>
      <c r="M20" s="70">
        <v>76.400000000000006</v>
      </c>
      <c r="N20" s="41">
        <v>71.400000000000006</v>
      </c>
      <c r="O20" s="41">
        <v>11.2</v>
      </c>
      <c r="P20" s="41">
        <v>22.2</v>
      </c>
      <c r="Q20" s="71">
        <v>33</v>
      </c>
      <c r="R20" s="42">
        <v>155</v>
      </c>
    </row>
    <row r="21" spans="2:18" ht="29.1" customHeight="1" x14ac:dyDescent="0.25">
      <c r="B21" s="36">
        <v>15</v>
      </c>
      <c r="C21" s="37">
        <v>6</v>
      </c>
      <c r="D21" s="38"/>
      <c r="E21" s="38" t="s">
        <v>23</v>
      </c>
      <c r="F21" s="38" t="s">
        <v>23</v>
      </c>
      <c r="G21" s="39" t="s">
        <v>45</v>
      </c>
      <c r="H21" s="40">
        <v>702</v>
      </c>
      <c r="I21" s="41">
        <v>11.2</v>
      </c>
      <c r="J21" s="42">
        <v>576</v>
      </c>
      <c r="K21" s="43">
        <f t="shared" si="0"/>
        <v>8205.1282051282051</v>
      </c>
      <c r="L21" s="44">
        <f t="shared" si="1"/>
        <v>8374.8894783377546</v>
      </c>
      <c r="M21" s="70">
        <v>77.900000000000006</v>
      </c>
      <c r="N21" s="41">
        <v>70.3</v>
      </c>
      <c r="O21" s="41">
        <v>12.5</v>
      </c>
      <c r="P21" s="41">
        <v>25.2</v>
      </c>
      <c r="Q21" s="71">
        <v>43</v>
      </c>
      <c r="R21" s="42">
        <v>197</v>
      </c>
    </row>
    <row r="22" spans="2:18" ht="29.1" customHeight="1" x14ac:dyDescent="0.25">
      <c r="B22" s="36">
        <v>16</v>
      </c>
      <c r="C22" s="37">
        <v>7</v>
      </c>
      <c r="D22" s="38"/>
      <c r="E22" s="38"/>
      <c r="F22" s="38"/>
      <c r="G22" s="39" t="s">
        <v>46</v>
      </c>
      <c r="H22" s="40">
        <v>702</v>
      </c>
      <c r="I22" s="41">
        <v>11.6</v>
      </c>
      <c r="J22" s="42">
        <v>522</v>
      </c>
      <c r="K22" s="43">
        <f t="shared" si="0"/>
        <v>7435.8974358974365</v>
      </c>
      <c r="L22" s="44">
        <f t="shared" si="1"/>
        <v>7555.5555555555557</v>
      </c>
      <c r="M22" s="70">
        <v>79</v>
      </c>
      <c r="N22" s="41">
        <v>70.599999999999994</v>
      </c>
      <c r="O22" s="41">
        <v>11.8</v>
      </c>
      <c r="P22" s="41">
        <v>23.6</v>
      </c>
      <c r="Q22" s="71">
        <v>38</v>
      </c>
      <c r="R22" s="42">
        <v>150</v>
      </c>
    </row>
    <row r="23" spans="2:18" ht="29.1" customHeight="1" x14ac:dyDescent="0.25">
      <c r="B23" s="36">
        <v>17</v>
      </c>
      <c r="C23" s="37">
        <v>8</v>
      </c>
      <c r="D23" s="38"/>
      <c r="E23" s="38" t="s">
        <v>47</v>
      </c>
      <c r="F23" s="72" t="s">
        <v>48</v>
      </c>
      <c r="G23" s="39" t="s">
        <v>49</v>
      </c>
      <c r="H23" s="40">
        <v>702</v>
      </c>
      <c r="I23" s="41">
        <v>10.7</v>
      </c>
      <c r="J23" s="42">
        <v>570</v>
      </c>
      <c r="K23" s="43">
        <f t="shared" si="0"/>
        <v>8119.6581196581201</v>
      </c>
      <c r="L23" s="44">
        <f t="shared" si="1"/>
        <v>8334.315748108851</v>
      </c>
      <c r="M23" s="70">
        <v>72.900000000000006</v>
      </c>
      <c r="N23" s="41">
        <v>70.3</v>
      </c>
      <c r="O23" s="41">
        <v>11.4</v>
      </c>
      <c r="P23" s="41">
        <v>22.8</v>
      </c>
      <c r="Q23" s="71">
        <v>37</v>
      </c>
      <c r="R23" s="42">
        <v>181</v>
      </c>
    </row>
    <row r="24" spans="2:18" ht="29.1" customHeight="1" x14ac:dyDescent="0.25">
      <c r="B24" s="36">
        <v>18</v>
      </c>
      <c r="C24" s="37">
        <v>9</v>
      </c>
      <c r="D24" s="38"/>
      <c r="E24" s="38"/>
      <c r="F24" s="72"/>
      <c r="G24" s="39" t="s">
        <v>50</v>
      </c>
      <c r="H24" s="40">
        <v>702</v>
      </c>
      <c r="I24" s="41">
        <v>11.7</v>
      </c>
      <c r="J24" s="42">
        <v>564</v>
      </c>
      <c r="K24" s="43">
        <f t="shared" si="0"/>
        <v>8034.1880341880342</v>
      </c>
      <c r="L24" s="44">
        <f t="shared" si="1"/>
        <v>8154.2391197563611</v>
      </c>
      <c r="M24" s="70">
        <v>74</v>
      </c>
      <c r="N24" s="41">
        <v>71.099999999999994</v>
      </c>
      <c r="O24" s="41">
        <v>10.7</v>
      </c>
      <c r="P24" s="41">
        <v>21.2</v>
      </c>
      <c r="Q24" s="71">
        <v>30</v>
      </c>
      <c r="R24" s="42">
        <v>149</v>
      </c>
    </row>
    <row r="25" spans="2:18" ht="29.1" customHeight="1" x14ac:dyDescent="0.25">
      <c r="B25" s="36">
        <v>19</v>
      </c>
      <c r="C25" s="37">
        <v>10</v>
      </c>
      <c r="D25" s="38"/>
      <c r="E25" s="38"/>
      <c r="F25" s="72"/>
      <c r="G25" s="39" t="s">
        <v>51</v>
      </c>
      <c r="H25" s="40">
        <v>702</v>
      </c>
      <c r="I25" s="41">
        <v>11.8</v>
      </c>
      <c r="J25" s="42">
        <v>644</v>
      </c>
      <c r="K25" s="43">
        <f t="shared" si="0"/>
        <v>9173.789173789175</v>
      </c>
      <c r="L25" s="44">
        <f t="shared" si="1"/>
        <v>9300.324196875923</v>
      </c>
      <c r="M25" s="70">
        <v>77.900000000000006</v>
      </c>
      <c r="N25" s="41">
        <v>70.5</v>
      </c>
      <c r="O25" s="41">
        <v>11.8</v>
      </c>
      <c r="P25" s="41">
        <v>23.6</v>
      </c>
      <c r="Q25" s="71">
        <v>39</v>
      </c>
      <c r="R25" s="42">
        <v>186</v>
      </c>
    </row>
    <row r="26" spans="2:18" ht="29.1" customHeight="1" x14ac:dyDescent="0.25">
      <c r="B26" s="36">
        <v>20</v>
      </c>
      <c r="C26" s="37">
        <v>11</v>
      </c>
      <c r="D26" s="38"/>
      <c r="E26" s="38"/>
      <c r="F26" s="37" t="s">
        <v>52</v>
      </c>
      <c r="G26" s="39" t="s">
        <v>53</v>
      </c>
      <c r="H26" s="40">
        <v>702</v>
      </c>
      <c r="I26" s="41">
        <v>10.9</v>
      </c>
      <c r="J26" s="42">
        <v>568</v>
      </c>
      <c r="K26" s="43">
        <f t="shared" si="0"/>
        <v>8091.1680911680915</v>
      </c>
      <c r="L26" s="44">
        <f t="shared" si="1"/>
        <v>8286.4721485411137</v>
      </c>
      <c r="M26" s="70">
        <v>76.7</v>
      </c>
      <c r="N26" s="41">
        <v>70.5</v>
      </c>
      <c r="O26" s="41">
        <v>11.8</v>
      </c>
      <c r="P26" s="41">
        <v>23.7</v>
      </c>
      <c r="Q26" s="71">
        <v>41</v>
      </c>
      <c r="R26" s="42">
        <v>182</v>
      </c>
    </row>
    <row r="27" spans="2:18" ht="29.1" customHeight="1" x14ac:dyDescent="0.25">
      <c r="B27" s="36">
        <v>21</v>
      </c>
      <c r="C27" s="37">
        <v>12</v>
      </c>
      <c r="D27" s="38"/>
      <c r="E27" s="38" t="s">
        <v>54</v>
      </c>
      <c r="F27" s="38" t="s">
        <v>33</v>
      </c>
      <c r="G27" s="39" t="s">
        <v>55</v>
      </c>
      <c r="H27" s="40">
        <v>702</v>
      </c>
      <c r="I27" s="41">
        <v>11.3</v>
      </c>
      <c r="J27" s="42">
        <v>592</v>
      </c>
      <c r="K27" s="43">
        <f t="shared" si="0"/>
        <v>8433.0484330484342</v>
      </c>
      <c r="L27" s="44">
        <f t="shared" si="1"/>
        <v>8597.8321380620255</v>
      </c>
      <c r="M27" s="70">
        <v>76.7</v>
      </c>
      <c r="N27" s="41">
        <v>71.2</v>
      </c>
      <c r="O27" s="41">
        <v>11.4</v>
      </c>
      <c r="P27" s="41">
        <v>22.7</v>
      </c>
      <c r="Q27" s="71">
        <v>35</v>
      </c>
      <c r="R27" s="42">
        <v>153</v>
      </c>
    </row>
    <row r="28" spans="2:18" ht="29.1" customHeight="1" x14ac:dyDescent="0.25">
      <c r="B28" s="36">
        <v>22</v>
      </c>
      <c r="C28" s="37">
        <v>13</v>
      </c>
      <c r="D28" s="38"/>
      <c r="E28" s="38"/>
      <c r="F28" s="38"/>
      <c r="G28" s="39" t="s">
        <v>56</v>
      </c>
      <c r="H28" s="40">
        <v>702</v>
      </c>
      <c r="I28" s="41">
        <v>10.3</v>
      </c>
      <c r="J28" s="42">
        <v>580</v>
      </c>
      <c r="K28" s="43">
        <f t="shared" si="0"/>
        <v>8262.1082621082624</v>
      </c>
      <c r="L28" s="44">
        <f t="shared" si="1"/>
        <v>8518.5185185185182</v>
      </c>
      <c r="M28" s="70">
        <v>78</v>
      </c>
      <c r="N28" s="41">
        <v>70.599999999999994</v>
      </c>
      <c r="O28" s="41">
        <v>11.9</v>
      </c>
      <c r="P28" s="41">
        <v>23.9</v>
      </c>
      <c r="Q28" s="71">
        <v>37</v>
      </c>
      <c r="R28" s="42">
        <v>160</v>
      </c>
    </row>
    <row r="29" spans="2:18" ht="29.1" customHeight="1" x14ac:dyDescent="0.25">
      <c r="B29" s="36">
        <v>23</v>
      </c>
      <c r="C29" s="37">
        <v>14</v>
      </c>
      <c r="D29" s="38"/>
      <c r="E29" s="38" t="s">
        <v>57</v>
      </c>
      <c r="F29" s="38" t="s">
        <v>58</v>
      </c>
      <c r="G29" s="39" t="s">
        <v>59</v>
      </c>
      <c r="H29" s="40">
        <v>702</v>
      </c>
      <c r="I29" s="41">
        <v>10.9</v>
      </c>
      <c r="J29" s="42">
        <v>614</v>
      </c>
      <c r="K29" s="43">
        <f t="shared" si="0"/>
        <v>8746.4387464387455</v>
      </c>
      <c r="L29" s="44">
        <f t="shared" si="1"/>
        <v>8957.5596816976104</v>
      </c>
      <c r="M29" s="70">
        <v>77.5</v>
      </c>
      <c r="N29" s="41">
        <v>69.7</v>
      </c>
      <c r="O29" s="41">
        <v>11.1</v>
      </c>
      <c r="P29" s="41">
        <v>22.1</v>
      </c>
      <c r="Q29" s="71">
        <v>38</v>
      </c>
      <c r="R29" s="42">
        <v>200</v>
      </c>
    </row>
    <row r="30" spans="2:18" ht="29.1" customHeight="1" x14ac:dyDescent="0.25">
      <c r="B30" s="36">
        <v>24</v>
      </c>
      <c r="C30" s="37">
        <v>15</v>
      </c>
      <c r="D30" s="38"/>
      <c r="E30" s="38"/>
      <c r="F30" s="38"/>
      <c r="G30" s="39" t="s">
        <v>60</v>
      </c>
      <c r="H30" s="40">
        <v>702</v>
      </c>
      <c r="I30" s="41">
        <v>10.8</v>
      </c>
      <c r="J30" s="42">
        <v>638</v>
      </c>
      <c r="K30" s="43">
        <f t="shared" si="0"/>
        <v>9088.3190883190873</v>
      </c>
      <c r="L30" s="44">
        <f t="shared" si="1"/>
        <v>9318.1386514719852</v>
      </c>
      <c r="M30" s="70">
        <v>73.400000000000006</v>
      </c>
      <c r="N30" s="41">
        <v>69.599999999999994</v>
      </c>
      <c r="O30" s="41">
        <v>12.9</v>
      </c>
      <c r="P30" s="41">
        <v>26.1</v>
      </c>
      <c r="Q30" s="71">
        <v>48</v>
      </c>
      <c r="R30" s="42">
        <v>194</v>
      </c>
    </row>
    <row r="31" spans="2:18" ht="29.1" customHeight="1" x14ac:dyDescent="0.25">
      <c r="B31" s="36">
        <v>25</v>
      </c>
      <c r="C31" s="37">
        <v>16</v>
      </c>
      <c r="D31" s="38"/>
      <c r="E31" s="38" t="s">
        <v>61</v>
      </c>
      <c r="F31" s="38" t="s">
        <v>61</v>
      </c>
      <c r="G31" s="39" t="s">
        <v>62</v>
      </c>
      <c r="H31" s="40">
        <v>702</v>
      </c>
      <c r="I31" s="41">
        <v>11</v>
      </c>
      <c r="J31" s="42">
        <v>572</v>
      </c>
      <c r="K31" s="43">
        <f t="shared" si="0"/>
        <v>8148.1481481481478</v>
      </c>
      <c r="L31" s="44">
        <f t="shared" si="1"/>
        <v>8335.4618986802889</v>
      </c>
      <c r="M31" s="70">
        <v>76.599999999999994</v>
      </c>
      <c r="N31" s="41">
        <v>69.5</v>
      </c>
      <c r="O31" s="41">
        <v>12.5</v>
      </c>
      <c r="P31" s="41">
        <v>25.3</v>
      </c>
      <c r="Q31" s="71">
        <v>45</v>
      </c>
      <c r="R31" s="42">
        <v>165</v>
      </c>
    </row>
    <row r="32" spans="2:18" ht="29.1" customHeight="1" x14ac:dyDescent="0.25">
      <c r="B32" s="36">
        <v>26</v>
      </c>
      <c r="C32" s="37">
        <v>17</v>
      </c>
      <c r="D32" s="38"/>
      <c r="E32" s="38"/>
      <c r="F32" s="38"/>
      <c r="G32" s="39" t="s">
        <v>63</v>
      </c>
      <c r="H32" s="40">
        <v>702</v>
      </c>
      <c r="I32" s="41">
        <v>10.199999999999999</v>
      </c>
      <c r="J32" s="42">
        <v>604</v>
      </c>
      <c r="K32" s="43">
        <f t="shared" si="0"/>
        <v>8603.9886039886042</v>
      </c>
      <c r="L32" s="44">
        <f t="shared" si="1"/>
        <v>8880.8985820480066</v>
      </c>
      <c r="M32" s="70">
        <v>74.8</v>
      </c>
      <c r="N32" s="41">
        <v>69.5</v>
      </c>
      <c r="O32" s="41">
        <v>12.3</v>
      </c>
      <c r="P32" s="41">
        <v>24.7</v>
      </c>
      <c r="Q32" s="71">
        <v>44</v>
      </c>
      <c r="R32" s="42">
        <v>175</v>
      </c>
    </row>
    <row r="33" spans="2:18" ht="29.1" customHeight="1" x14ac:dyDescent="0.25">
      <c r="B33" s="36">
        <v>27</v>
      </c>
      <c r="C33" s="37">
        <v>18</v>
      </c>
      <c r="D33" s="38"/>
      <c r="E33" s="38"/>
      <c r="F33" s="38"/>
      <c r="G33" s="39" t="s">
        <v>64</v>
      </c>
      <c r="H33" s="40">
        <v>702</v>
      </c>
      <c r="I33" s="41">
        <v>10.8</v>
      </c>
      <c r="J33" s="42">
        <v>604</v>
      </c>
      <c r="K33" s="43">
        <f t="shared" si="0"/>
        <v>8603.9886039886042</v>
      </c>
      <c r="L33" s="44">
        <f t="shared" si="1"/>
        <v>8821.5607296067083</v>
      </c>
      <c r="M33" s="70">
        <v>76.400000000000006</v>
      </c>
      <c r="N33" s="41">
        <v>70.400000000000006</v>
      </c>
      <c r="O33" s="41">
        <v>11.6</v>
      </c>
      <c r="P33" s="41">
        <v>23.2</v>
      </c>
      <c r="Q33" s="71">
        <v>38</v>
      </c>
      <c r="R33" s="42">
        <v>115</v>
      </c>
    </row>
    <row r="34" spans="2:18" ht="29.1" customHeight="1" x14ac:dyDescent="0.25">
      <c r="B34" s="36">
        <v>28</v>
      </c>
      <c r="C34" s="37">
        <v>19</v>
      </c>
      <c r="D34" s="38"/>
      <c r="E34" s="38" t="s">
        <v>25</v>
      </c>
      <c r="F34" s="38" t="s">
        <v>26</v>
      </c>
      <c r="G34" s="39" t="s">
        <v>65</v>
      </c>
      <c r="H34" s="40">
        <v>702</v>
      </c>
      <c r="I34" s="41">
        <v>10.199999999999999</v>
      </c>
      <c r="J34" s="42">
        <v>586</v>
      </c>
      <c r="K34" s="43">
        <f t="shared" si="0"/>
        <v>8347.5783475783464</v>
      </c>
      <c r="L34" s="44">
        <f t="shared" si="1"/>
        <v>8616.2360415233961</v>
      </c>
      <c r="M34" s="70">
        <v>79.7</v>
      </c>
      <c r="N34" s="41">
        <v>70.400000000000006</v>
      </c>
      <c r="O34" s="41">
        <v>11.6</v>
      </c>
      <c r="P34" s="41">
        <v>23.2</v>
      </c>
      <c r="Q34" s="71">
        <v>37</v>
      </c>
      <c r="R34" s="42">
        <v>139</v>
      </c>
    </row>
    <row r="35" spans="2:18" ht="29.1" customHeight="1" x14ac:dyDescent="0.25">
      <c r="B35" s="36">
        <v>29</v>
      </c>
      <c r="C35" s="37">
        <v>20</v>
      </c>
      <c r="D35" s="38"/>
      <c r="E35" s="38"/>
      <c r="F35" s="38"/>
      <c r="G35" s="39" t="s">
        <v>66</v>
      </c>
      <c r="H35" s="40">
        <v>702</v>
      </c>
      <c r="I35" s="41">
        <v>10.8</v>
      </c>
      <c r="J35" s="42">
        <v>582</v>
      </c>
      <c r="K35" s="43">
        <f t="shared" si="0"/>
        <v>8290.598290598291</v>
      </c>
      <c r="L35" s="44">
        <f t="shared" si="1"/>
        <v>8500.2456036938802</v>
      </c>
      <c r="M35" s="70">
        <v>76.5</v>
      </c>
      <c r="N35" s="41">
        <v>70.400000000000006</v>
      </c>
      <c r="O35" s="41">
        <v>11.8</v>
      </c>
      <c r="P35" s="41">
        <v>23.7</v>
      </c>
      <c r="Q35" s="71">
        <v>39</v>
      </c>
      <c r="R35" s="42">
        <v>127</v>
      </c>
    </row>
    <row r="36" spans="2:18" ht="29.1" customHeight="1" x14ac:dyDescent="0.25">
      <c r="B36" s="36">
        <v>30</v>
      </c>
      <c r="C36" s="37">
        <v>21</v>
      </c>
      <c r="D36" s="38"/>
      <c r="E36" s="38"/>
      <c r="F36" s="38"/>
      <c r="G36" s="39" t="s">
        <v>67</v>
      </c>
      <c r="H36" s="40">
        <v>702</v>
      </c>
      <c r="I36" s="41">
        <v>10.9</v>
      </c>
      <c r="J36" s="42">
        <v>566</v>
      </c>
      <c r="K36" s="43">
        <f t="shared" si="0"/>
        <v>8062.6780626780628</v>
      </c>
      <c r="L36" s="44">
        <f t="shared" si="1"/>
        <v>8257.2944297082231</v>
      </c>
      <c r="M36" s="70">
        <v>74.8</v>
      </c>
      <c r="N36" s="41">
        <v>70.599999999999994</v>
      </c>
      <c r="O36" s="41">
        <v>11.3</v>
      </c>
      <c r="P36" s="41">
        <v>22.6</v>
      </c>
      <c r="Q36" s="71">
        <v>37</v>
      </c>
      <c r="R36" s="42">
        <v>153</v>
      </c>
    </row>
    <row r="37" spans="2:18" ht="29.1" customHeight="1" x14ac:dyDescent="0.25">
      <c r="B37" s="36">
        <v>31</v>
      </c>
      <c r="C37" s="37">
        <v>22</v>
      </c>
      <c r="D37" s="38"/>
      <c r="E37" s="38"/>
      <c r="F37" s="38"/>
      <c r="G37" s="39" t="s">
        <v>68</v>
      </c>
      <c r="H37" s="40">
        <v>702</v>
      </c>
      <c r="I37" s="41">
        <v>10.6</v>
      </c>
      <c r="J37" s="42">
        <v>534</v>
      </c>
      <c r="K37" s="43">
        <f t="shared" si="0"/>
        <v>7606.8376068376065</v>
      </c>
      <c r="L37" s="44">
        <f t="shared" si="1"/>
        <v>7816.6814028882991</v>
      </c>
      <c r="M37" s="70">
        <v>82</v>
      </c>
      <c r="N37" s="41">
        <v>69.599999999999994</v>
      </c>
      <c r="O37" s="41">
        <v>12.5</v>
      </c>
      <c r="P37" s="41">
        <v>25.1</v>
      </c>
      <c r="Q37" s="71">
        <v>46</v>
      </c>
      <c r="R37" s="42">
        <v>187</v>
      </c>
    </row>
    <row r="38" spans="2:18" ht="29.1" customHeight="1" x14ac:dyDescent="0.25">
      <c r="B38" s="36">
        <v>32</v>
      </c>
      <c r="C38" s="37">
        <v>23</v>
      </c>
      <c r="D38" s="38"/>
      <c r="E38" s="38"/>
      <c r="F38" s="38"/>
      <c r="G38" s="39" t="s">
        <v>69</v>
      </c>
      <c r="H38" s="40">
        <v>702</v>
      </c>
      <c r="I38" s="41">
        <v>10.199999999999999</v>
      </c>
      <c r="J38" s="42">
        <v>558</v>
      </c>
      <c r="K38" s="43">
        <f t="shared" si="0"/>
        <v>7948.7179487179483</v>
      </c>
      <c r="L38" s="44">
        <f t="shared" si="1"/>
        <v>8204.538756262893</v>
      </c>
      <c r="M38" s="70">
        <v>80.5</v>
      </c>
      <c r="N38" s="41">
        <v>69.8</v>
      </c>
      <c r="O38" s="41">
        <v>12.7</v>
      </c>
      <c r="P38" s="41">
        <v>25.7</v>
      </c>
      <c r="Q38" s="71">
        <v>48</v>
      </c>
      <c r="R38" s="42">
        <v>256</v>
      </c>
    </row>
    <row r="39" spans="2:18" ht="29.1" customHeight="1" x14ac:dyDescent="0.25">
      <c r="B39" s="36">
        <v>33</v>
      </c>
      <c r="C39" s="37">
        <v>24</v>
      </c>
      <c r="D39" s="38"/>
      <c r="E39" s="38"/>
      <c r="F39" s="38" t="s">
        <v>31</v>
      </c>
      <c r="G39" s="39" t="s">
        <v>70</v>
      </c>
      <c r="H39" s="40">
        <v>702</v>
      </c>
      <c r="I39" s="41">
        <v>11</v>
      </c>
      <c r="J39" s="42">
        <v>510</v>
      </c>
      <c r="K39" s="43">
        <f t="shared" si="0"/>
        <v>7264.9572649572647</v>
      </c>
      <c r="L39" s="44">
        <f t="shared" si="1"/>
        <v>7431.9677767953626</v>
      </c>
      <c r="M39" s="70">
        <v>79.8</v>
      </c>
      <c r="N39" s="41">
        <v>69.900000000000006</v>
      </c>
      <c r="O39" s="41">
        <v>12.4</v>
      </c>
      <c r="P39" s="41">
        <v>25</v>
      </c>
      <c r="Q39" s="71">
        <v>43</v>
      </c>
      <c r="R39" s="42">
        <v>182</v>
      </c>
    </row>
    <row r="40" spans="2:18" ht="29.1" customHeight="1" x14ac:dyDescent="0.25">
      <c r="B40" s="36">
        <v>34</v>
      </c>
      <c r="C40" s="37">
        <v>25</v>
      </c>
      <c r="D40" s="38"/>
      <c r="E40" s="38"/>
      <c r="F40" s="38"/>
      <c r="G40" s="39" t="s">
        <v>71</v>
      </c>
      <c r="H40" s="40">
        <v>702</v>
      </c>
      <c r="I40" s="41">
        <v>10.1</v>
      </c>
      <c r="J40" s="42">
        <v>550</v>
      </c>
      <c r="K40" s="43">
        <f t="shared" si="0"/>
        <v>7834.7578347578346</v>
      </c>
      <c r="L40" s="44">
        <f t="shared" si="1"/>
        <v>8095.9164292497635</v>
      </c>
      <c r="M40" s="70">
        <v>77.7</v>
      </c>
      <c r="N40" s="41">
        <v>70</v>
      </c>
      <c r="O40" s="41">
        <v>12.3</v>
      </c>
      <c r="P40" s="41">
        <v>24.8</v>
      </c>
      <c r="Q40" s="71">
        <v>43</v>
      </c>
      <c r="R40" s="42">
        <v>211</v>
      </c>
    </row>
    <row r="41" spans="2:18" ht="29.1" customHeight="1" x14ac:dyDescent="0.25">
      <c r="B41" s="36">
        <v>35</v>
      </c>
      <c r="C41" s="37">
        <v>26</v>
      </c>
      <c r="D41" s="38"/>
      <c r="E41" s="38"/>
      <c r="F41" s="38"/>
      <c r="G41" s="39" t="s">
        <v>72</v>
      </c>
      <c r="H41" s="40">
        <v>702</v>
      </c>
      <c r="I41" s="41">
        <v>9.6999999999999993</v>
      </c>
      <c r="J41" s="42">
        <v>544</v>
      </c>
      <c r="K41" s="43">
        <f t="shared" si="0"/>
        <v>7749.2877492877487</v>
      </c>
      <c r="L41" s="44">
        <f t="shared" si="1"/>
        <v>8043.2262501228006</v>
      </c>
      <c r="M41" s="70">
        <v>76.5</v>
      </c>
      <c r="N41" s="41">
        <v>69.599999999999994</v>
      </c>
      <c r="O41" s="41">
        <v>12.2</v>
      </c>
      <c r="P41" s="41">
        <v>24.6</v>
      </c>
      <c r="Q41" s="71">
        <v>43</v>
      </c>
      <c r="R41" s="42">
        <v>165</v>
      </c>
    </row>
    <row r="42" spans="2:18" ht="29.1" customHeight="1" x14ac:dyDescent="0.25">
      <c r="B42" s="36">
        <v>36</v>
      </c>
      <c r="C42" s="37">
        <v>27</v>
      </c>
      <c r="D42" s="38"/>
      <c r="E42" s="38"/>
      <c r="F42" s="38"/>
      <c r="G42" s="39" t="s">
        <v>73</v>
      </c>
      <c r="H42" s="40">
        <v>702</v>
      </c>
      <c r="I42" s="41">
        <v>10.4</v>
      </c>
      <c r="J42" s="42">
        <v>578</v>
      </c>
      <c r="K42" s="43">
        <f t="shared" si="0"/>
        <v>8233.6182336182337</v>
      </c>
      <c r="L42" s="44">
        <f t="shared" si="1"/>
        <v>8479.6803877263646</v>
      </c>
      <c r="M42" s="70">
        <v>76.5</v>
      </c>
      <c r="N42" s="41">
        <v>70.2</v>
      </c>
      <c r="O42" s="41">
        <v>11.4</v>
      </c>
      <c r="P42" s="41">
        <v>22.8</v>
      </c>
      <c r="Q42" s="71">
        <v>35</v>
      </c>
      <c r="R42" s="42">
        <v>98</v>
      </c>
    </row>
    <row r="43" spans="2:18" ht="29.1" customHeight="1" x14ac:dyDescent="0.25">
      <c r="B43" s="36">
        <v>37</v>
      </c>
      <c r="C43" s="37">
        <v>28</v>
      </c>
      <c r="D43" s="38"/>
      <c r="E43" s="38"/>
      <c r="F43" s="38"/>
      <c r="G43" s="39" t="s">
        <v>74</v>
      </c>
      <c r="H43" s="40">
        <v>702</v>
      </c>
      <c r="I43" s="41">
        <v>9.8000000000000007</v>
      </c>
      <c r="J43" s="42">
        <v>596</v>
      </c>
      <c r="K43" s="43">
        <f t="shared" si="0"/>
        <v>8490.0284900284914</v>
      </c>
      <c r="L43" s="44">
        <f t="shared" si="1"/>
        <v>8802.3054000065513</v>
      </c>
      <c r="M43" s="70">
        <v>73.099999999999994</v>
      </c>
      <c r="N43" s="41">
        <v>70.400000000000006</v>
      </c>
      <c r="O43" s="41">
        <v>11.8</v>
      </c>
      <c r="P43" s="41">
        <v>23.7</v>
      </c>
      <c r="Q43" s="71">
        <v>37</v>
      </c>
      <c r="R43" s="42">
        <v>138</v>
      </c>
    </row>
    <row r="44" spans="2:18" ht="29.1" customHeight="1" x14ac:dyDescent="0.25">
      <c r="B44" s="36">
        <v>38</v>
      </c>
      <c r="C44" s="37">
        <v>29</v>
      </c>
      <c r="D44" s="38"/>
      <c r="E44" s="38"/>
      <c r="F44" s="38"/>
      <c r="G44" s="39" t="s">
        <v>75</v>
      </c>
      <c r="H44" s="40">
        <v>702</v>
      </c>
      <c r="I44" s="41">
        <v>10.3</v>
      </c>
      <c r="J44" s="42">
        <v>520</v>
      </c>
      <c r="K44" s="43">
        <f t="shared" si="0"/>
        <v>7407.4074074074069</v>
      </c>
      <c r="L44" s="44">
        <f t="shared" si="1"/>
        <v>7637.2924648786711</v>
      </c>
      <c r="M44" s="70">
        <v>77.400000000000006</v>
      </c>
      <c r="N44" s="41">
        <v>70.400000000000006</v>
      </c>
      <c r="O44" s="41">
        <v>11.9</v>
      </c>
      <c r="P44" s="41">
        <v>24</v>
      </c>
      <c r="Q44" s="71">
        <v>42</v>
      </c>
      <c r="R44" s="42">
        <v>194</v>
      </c>
    </row>
    <row r="45" spans="2:18" ht="29.1" customHeight="1" x14ac:dyDescent="0.25">
      <c r="B45" s="36">
        <v>39</v>
      </c>
      <c r="C45" s="37">
        <v>30</v>
      </c>
      <c r="D45" s="38"/>
      <c r="E45" s="38"/>
      <c r="F45" s="37" t="s">
        <v>33</v>
      </c>
      <c r="G45" s="39" t="s">
        <v>76</v>
      </c>
      <c r="H45" s="40">
        <v>702</v>
      </c>
      <c r="I45" s="41">
        <v>10.4</v>
      </c>
      <c r="J45" s="42">
        <v>578</v>
      </c>
      <c r="K45" s="43">
        <f t="shared" si="0"/>
        <v>8233.6182336182337</v>
      </c>
      <c r="L45" s="44">
        <f t="shared" si="1"/>
        <v>8479.6803877263646</v>
      </c>
      <c r="M45" s="70">
        <v>77.099999999999994</v>
      </c>
      <c r="N45" s="41">
        <v>70.2</v>
      </c>
      <c r="O45" s="41">
        <v>12.1</v>
      </c>
      <c r="P45" s="41">
        <v>24.4</v>
      </c>
      <c r="Q45" s="71">
        <v>41</v>
      </c>
      <c r="R45" s="42">
        <v>168</v>
      </c>
    </row>
    <row r="46" spans="2:18" ht="29.1" customHeight="1" x14ac:dyDescent="0.25">
      <c r="B46" s="36">
        <v>40</v>
      </c>
      <c r="C46" s="37">
        <v>31</v>
      </c>
      <c r="D46" s="38"/>
      <c r="E46" s="38" t="s">
        <v>77</v>
      </c>
      <c r="F46" s="38" t="s">
        <v>58</v>
      </c>
      <c r="G46" s="39" t="s">
        <v>78</v>
      </c>
      <c r="H46" s="40">
        <v>702</v>
      </c>
      <c r="I46" s="41">
        <v>10.1</v>
      </c>
      <c r="J46" s="42">
        <v>538</v>
      </c>
      <c r="K46" s="43">
        <f t="shared" si="0"/>
        <v>7663.8176638176637</v>
      </c>
      <c r="L46" s="44">
        <f t="shared" si="1"/>
        <v>7919.278252611587</v>
      </c>
      <c r="M46" s="70">
        <v>78.8</v>
      </c>
      <c r="N46" s="41">
        <v>69.900000000000006</v>
      </c>
      <c r="O46" s="41">
        <v>12.8</v>
      </c>
      <c r="P46" s="41">
        <v>25.9</v>
      </c>
      <c r="Q46" s="71">
        <v>47</v>
      </c>
      <c r="R46" s="42">
        <v>202</v>
      </c>
    </row>
    <row r="47" spans="2:18" ht="29.1" customHeight="1" x14ac:dyDescent="0.25">
      <c r="B47" s="36">
        <v>41</v>
      </c>
      <c r="C47" s="37">
        <v>32</v>
      </c>
      <c r="D47" s="38"/>
      <c r="E47" s="38"/>
      <c r="F47" s="38"/>
      <c r="G47" s="39" t="s">
        <v>79</v>
      </c>
      <c r="H47" s="40">
        <v>702</v>
      </c>
      <c r="I47" s="41">
        <v>9.9</v>
      </c>
      <c r="J47" s="42">
        <v>536</v>
      </c>
      <c r="K47" s="43">
        <f t="shared" si="0"/>
        <v>7635.327635327636</v>
      </c>
      <c r="L47" s="44">
        <f t="shared" si="1"/>
        <v>7907.3910338278165</v>
      </c>
      <c r="M47" s="70">
        <v>73.5</v>
      </c>
      <c r="N47" s="41">
        <v>70.900000000000006</v>
      </c>
      <c r="O47" s="41">
        <v>10.9</v>
      </c>
      <c r="P47" s="41">
        <v>21.6</v>
      </c>
      <c r="Q47" s="71">
        <v>31</v>
      </c>
      <c r="R47" s="42">
        <v>117</v>
      </c>
    </row>
    <row r="48" spans="2:18" ht="29.1" customHeight="1" x14ac:dyDescent="0.25">
      <c r="B48" s="36">
        <v>42</v>
      </c>
      <c r="C48" s="37">
        <v>33</v>
      </c>
      <c r="D48" s="38"/>
      <c r="E48" s="38"/>
      <c r="F48" s="38"/>
      <c r="G48" s="39" t="s">
        <v>80</v>
      </c>
      <c r="H48" s="40">
        <v>702</v>
      </c>
      <c r="I48" s="41">
        <v>10.3</v>
      </c>
      <c r="J48" s="42">
        <v>484</v>
      </c>
      <c r="K48" s="43">
        <f t="shared" si="0"/>
        <v>6894.5868945868951</v>
      </c>
      <c r="L48" s="44">
        <f t="shared" si="1"/>
        <v>7108.5568326947641</v>
      </c>
      <c r="M48" s="70">
        <v>79.3</v>
      </c>
      <c r="N48" s="41">
        <v>69.3</v>
      </c>
      <c r="O48" s="41">
        <v>13.2</v>
      </c>
      <c r="P48" s="41">
        <v>26.9</v>
      </c>
      <c r="Q48" s="71">
        <v>51</v>
      </c>
      <c r="R48" s="42">
        <v>227</v>
      </c>
    </row>
    <row r="49" spans="2:18" ht="29.1" customHeight="1" thickBot="1" x14ac:dyDescent="0.3">
      <c r="B49" s="48">
        <v>43</v>
      </c>
      <c r="C49" s="49">
        <v>34</v>
      </c>
      <c r="D49" s="50"/>
      <c r="E49" s="49" t="s">
        <v>81</v>
      </c>
      <c r="F49" s="49" t="s">
        <v>52</v>
      </c>
      <c r="G49" s="51" t="s">
        <v>82</v>
      </c>
      <c r="H49" s="52">
        <v>702</v>
      </c>
      <c r="I49" s="53">
        <v>9.9</v>
      </c>
      <c r="J49" s="54">
        <v>578</v>
      </c>
      <c r="K49" s="55">
        <f t="shared" si="0"/>
        <v>8233.6182336182337</v>
      </c>
      <c r="L49" s="56">
        <f t="shared" si="1"/>
        <v>8527.0000327471589</v>
      </c>
      <c r="M49" s="73">
        <v>78.3</v>
      </c>
      <c r="N49" s="53">
        <v>70.3</v>
      </c>
      <c r="O49" s="53">
        <v>11.7</v>
      </c>
      <c r="P49" s="53">
        <v>23.4</v>
      </c>
      <c r="Q49" s="74">
        <v>37</v>
      </c>
      <c r="R49" s="54">
        <v>46</v>
      </c>
    </row>
    <row r="50" spans="2:18" ht="29.1" customHeight="1" thickBot="1" x14ac:dyDescent="0.3">
      <c r="B50" s="2" t="s">
        <v>83</v>
      </c>
      <c r="C50" s="3"/>
      <c r="D50" s="3"/>
      <c r="E50" s="3"/>
      <c r="F50" s="3"/>
      <c r="G50" s="4"/>
      <c r="H50" s="75">
        <f>AVERAGE(H16:H49)</f>
        <v>702</v>
      </c>
      <c r="I50" s="61">
        <f t="shared" ref="I50:R50" si="3">AVERAGE(I16:I49)</f>
        <v>10.791176470588235</v>
      </c>
      <c r="J50" s="62">
        <f t="shared" si="3"/>
        <v>572.94117647058829</v>
      </c>
      <c r="K50" s="63">
        <f t="shared" si="3"/>
        <v>8161.5552203787493</v>
      </c>
      <c r="L50" s="64">
        <f t="shared" si="3"/>
        <v>8367.5598935909948</v>
      </c>
      <c r="M50" s="76">
        <f t="shared" si="3"/>
        <v>77.135294117647078</v>
      </c>
      <c r="N50" s="61">
        <f t="shared" si="3"/>
        <v>70.270588235294142</v>
      </c>
      <c r="O50" s="61">
        <f t="shared" si="3"/>
        <v>11.897058823529409</v>
      </c>
      <c r="P50" s="61">
        <f t="shared" si="3"/>
        <v>23.882352941176467</v>
      </c>
      <c r="Q50" s="77">
        <f t="shared" si="3"/>
        <v>39.941176470588232</v>
      </c>
      <c r="R50" s="62">
        <f t="shared" si="3"/>
        <v>169.79411764705881</v>
      </c>
    </row>
    <row r="51" spans="2:18" ht="29.1" customHeight="1" x14ac:dyDescent="0.25">
      <c r="B51" s="24">
        <v>44</v>
      </c>
      <c r="C51" s="25">
        <v>35</v>
      </c>
      <c r="D51" s="26" t="s">
        <v>84</v>
      </c>
      <c r="E51" s="25" t="s">
        <v>23</v>
      </c>
      <c r="F51" s="25" t="s">
        <v>23</v>
      </c>
      <c r="G51" s="27" t="s">
        <v>85</v>
      </c>
      <c r="H51" s="28">
        <v>702</v>
      </c>
      <c r="I51" s="29">
        <v>8.6</v>
      </c>
      <c r="J51" s="30">
        <v>500</v>
      </c>
      <c r="K51" s="31">
        <f t="shared" si="0"/>
        <v>7122.5071225071224</v>
      </c>
      <c r="L51" s="32">
        <f t="shared" si="1"/>
        <v>7482.7258735304713</v>
      </c>
      <c r="M51" s="68">
        <v>74.8</v>
      </c>
      <c r="N51" s="29">
        <v>70.400000000000006</v>
      </c>
      <c r="O51" s="29">
        <v>12.9</v>
      </c>
      <c r="P51" s="29">
        <v>26.1</v>
      </c>
      <c r="Q51" s="69">
        <v>43</v>
      </c>
      <c r="R51" s="30">
        <v>160</v>
      </c>
    </row>
    <row r="52" spans="2:18" ht="29.1" customHeight="1" x14ac:dyDescent="0.25">
      <c r="B52" s="36">
        <v>45</v>
      </c>
      <c r="C52" s="37">
        <v>36</v>
      </c>
      <c r="D52" s="38"/>
      <c r="E52" s="38" t="s">
        <v>25</v>
      </c>
      <c r="F52" s="37" t="s">
        <v>26</v>
      </c>
      <c r="G52" s="39" t="s">
        <v>86</v>
      </c>
      <c r="H52" s="40">
        <v>702</v>
      </c>
      <c r="I52" s="41">
        <v>9.5</v>
      </c>
      <c r="J52" s="42">
        <v>554</v>
      </c>
      <c r="K52" s="43">
        <f t="shared" si="0"/>
        <v>7891.7378917378919</v>
      </c>
      <c r="L52" s="44">
        <f t="shared" si="1"/>
        <v>8209.2216000261978</v>
      </c>
      <c r="M52" s="70">
        <v>71.5</v>
      </c>
      <c r="N52" s="41">
        <v>71.7</v>
      </c>
      <c r="O52" s="41">
        <v>11.3</v>
      </c>
      <c r="P52" s="41">
        <v>22.4</v>
      </c>
      <c r="Q52" s="71">
        <v>27</v>
      </c>
      <c r="R52" s="42">
        <v>64</v>
      </c>
    </row>
    <row r="53" spans="2:18" ht="29.1" customHeight="1" thickBot="1" x14ac:dyDescent="0.3">
      <c r="B53" s="48">
        <v>46</v>
      </c>
      <c r="C53" s="49">
        <v>37</v>
      </c>
      <c r="D53" s="50"/>
      <c r="E53" s="50"/>
      <c r="F53" s="49" t="s">
        <v>31</v>
      </c>
      <c r="G53" s="51" t="s">
        <v>87</v>
      </c>
      <c r="H53" s="52">
        <v>702</v>
      </c>
      <c r="I53" s="53">
        <v>9.6</v>
      </c>
      <c r="J53" s="54">
        <v>512</v>
      </c>
      <c r="K53" s="55">
        <f t="shared" si="0"/>
        <v>7293.4472934472942</v>
      </c>
      <c r="L53" s="56">
        <f t="shared" si="1"/>
        <v>7578.4785669843159</v>
      </c>
      <c r="M53" s="73">
        <v>78</v>
      </c>
      <c r="N53" s="53">
        <v>69.5</v>
      </c>
      <c r="O53" s="53">
        <v>12.5</v>
      </c>
      <c r="P53" s="53">
        <v>25.3</v>
      </c>
      <c r="Q53" s="74">
        <v>42</v>
      </c>
      <c r="R53" s="54">
        <v>180</v>
      </c>
    </row>
    <row r="54" spans="2:18" ht="29.1" customHeight="1" thickBot="1" x14ac:dyDescent="0.3">
      <c r="B54" s="78" t="s">
        <v>88</v>
      </c>
      <c r="C54" s="79"/>
      <c r="D54" s="79"/>
      <c r="E54" s="79"/>
      <c r="F54" s="79"/>
      <c r="G54" s="80"/>
      <c r="H54" s="81">
        <f>AVERAGE(H51:H53)</f>
        <v>702</v>
      </c>
      <c r="I54" s="82">
        <f t="shared" ref="I54:R54" si="4">AVERAGE(I51:I53)</f>
        <v>9.2333333333333343</v>
      </c>
      <c r="J54" s="83">
        <f t="shared" si="4"/>
        <v>522</v>
      </c>
      <c r="K54" s="84">
        <f t="shared" si="4"/>
        <v>7435.8974358974365</v>
      </c>
      <c r="L54" s="85">
        <f t="shared" si="4"/>
        <v>7756.8086801803283</v>
      </c>
      <c r="M54" s="86">
        <f t="shared" si="4"/>
        <v>74.766666666666666</v>
      </c>
      <c r="N54" s="82">
        <f t="shared" si="4"/>
        <v>70.533333333333346</v>
      </c>
      <c r="O54" s="82">
        <f t="shared" si="4"/>
        <v>12.233333333333334</v>
      </c>
      <c r="P54" s="82">
        <f>AVERAGE(P51:P53)</f>
        <v>24.599999999999998</v>
      </c>
      <c r="Q54" s="87">
        <f t="shared" si="4"/>
        <v>37.333333333333336</v>
      </c>
      <c r="R54" s="88">
        <f t="shared" si="4"/>
        <v>134.66666666666666</v>
      </c>
    </row>
    <row r="56" spans="2:18" ht="24.95" customHeight="1" x14ac:dyDescent="0.25">
      <c r="B56" s="89" t="s">
        <v>89</v>
      </c>
      <c r="C56" s="89"/>
      <c r="D56" s="89"/>
      <c r="E56" s="90" t="s">
        <v>90</v>
      </c>
      <c r="F56" s="91"/>
      <c r="G56" s="91"/>
      <c r="H56" s="91"/>
      <c r="I56" s="91"/>
      <c r="J56" s="91"/>
      <c r="K56" s="91"/>
      <c r="L56" s="91"/>
    </row>
    <row r="57" spans="2:18" ht="24.95" customHeight="1" x14ac:dyDescent="0.25">
      <c r="B57" s="89" t="s">
        <v>91</v>
      </c>
      <c r="C57" s="89"/>
      <c r="D57" s="89"/>
      <c r="E57" s="90" t="s">
        <v>92</v>
      </c>
      <c r="F57" s="91"/>
      <c r="G57" s="91"/>
      <c r="H57" s="91"/>
      <c r="I57" s="91"/>
      <c r="J57" s="91"/>
      <c r="K57" s="91"/>
      <c r="L57" s="91"/>
    </row>
    <row r="58" spans="2:18" ht="24.95" customHeight="1" x14ac:dyDescent="0.25">
      <c r="B58" s="92" t="s">
        <v>93</v>
      </c>
      <c r="C58" s="92"/>
      <c r="D58" s="92"/>
      <c r="E58" s="93" t="s">
        <v>94</v>
      </c>
      <c r="F58" s="94" t="s">
        <v>95</v>
      </c>
      <c r="G58" s="94"/>
      <c r="H58" s="94" t="s">
        <v>96</v>
      </c>
      <c r="I58" s="94"/>
      <c r="J58" s="94"/>
      <c r="K58" s="95" t="s">
        <v>97</v>
      </c>
      <c r="L58" s="95"/>
    </row>
    <row r="59" spans="2:18" ht="24.95" customHeight="1" x14ac:dyDescent="0.25">
      <c r="B59" s="92"/>
      <c r="C59" s="92"/>
      <c r="D59" s="92"/>
      <c r="E59" s="90" t="s">
        <v>98</v>
      </c>
      <c r="F59" s="94" t="s">
        <v>99</v>
      </c>
      <c r="G59" s="94"/>
      <c r="H59" s="94" t="s">
        <v>100</v>
      </c>
      <c r="I59" s="94"/>
      <c r="J59" s="94"/>
      <c r="K59" s="95" t="s">
        <v>101</v>
      </c>
      <c r="L59" s="95"/>
    </row>
    <row r="60" spans="2:18" ht="24.95" customHeight="1" x14ac:dyDescent="0.25">
      <c r="B60" s="92"/>
      <c r="C60" s="92"/>
      <c r="D60" s="92"/>
      <c r="E60" s="90" t="s">
        <v>102</v>
      </c>
      <c r="F60" s="96" t="s">
        <v>103</v>
      </c>
      <c r="G60" s="96"/>
      <c r="H60" s="96" t="s">
        <v>104</v>
      </c>
      <c r="I60" s="96"/>
      <c r="J60" s="96"/>
      <c r="K60" s="96"/>
      <c r="L60" s="97" t="s">
        <v>97</v>
      </c>
    </row>
    <row r="61" spans="2:18" ht="24.95" customHeight="1" x14ac:dyDescent="0.25">
      <c r="B61" s="89"/>
      <c r="C61" s="89"/>
      <c r="D61" s="89"/>
      <c r="E61" s="90" t="s">
        <v>105</v>
      </c>
      <c r="F61" s="96" t="s">
        <v>106</v>
      </c>
      <c r="G61" s="96"/>
      <c r="H61" s="96" t="s">
        <v>100</v>
      </c>
      <c r="I61" s="96"/>
      <c r="J61" s="96"/>
      <c r="K61" s="98" t="s">
        <v>107</v>
      </c>
      <c r="L61" s="98"/>
    </row>
    <row r="62" spans="2:18" ht="24.95" customHeight="1" x14ac:dyDescent="0.25">
      <c r="B62" s="92" t="s">
        <v>108</v>
      </c>
      <c r="C62" s="92"/>
      <c r="D62" s="92"/>
      <c r="E62" s="99" t="s">
        <v>109</v>
      </c>
      <c r="F62" s="99" t="s">
        <v>110</v>
      </c>
      <c r="G62" s="99"/>
      <c r="H62" s="96" t="s">
        <v>111</v>
      </c>
      <c r="I62" s="96"/>
      <c r="J62" s="96"/>
      <c r="K62" s="98" t="s">
        <v>112</v>
      </c>
      <c r="L62" s="98"/>
    </row>
    <row r="63" spans="2:18" ht="24.95" customHeight="1" x14ac:dyDescent="0.25">
      <c r="B63" s="92"/>
      <c r="C63" s="92"/>
      <c r="D63" s="92"/>
      <c r="E63" s="99"/>
      <c r="F63" s="99"/>
      <c r="G63" s="99"/>
      <c r="H63" s="96" t="s">
        <v>113</v>
      </c>
      <c r="I63" s="96"/>
      <c r="J63" s="96"/>
      <c r="K63" s="98" t="s">
        <v>112</v>
      </c>
      <c r="L63" s="98"/>
    </row>
    <row r="64" spans="2:18" ht="24.95" customHeight="1" x14ac:dyDescent="0.25">
      <c r="B64" s="92"/>
      <c r="C64" s="92"/>
      <c r="D64" s="92"/>
      <c r="E64" s="99"/>
      <c r="F64" s="99"/>
      <c r="G64" s="99"/>
      <c r="H64" s="94" t="s">
        <v>114</v>
      </c>
      <c r="I64" s="94"/>
      <c r="J64" s="94"/>
      <c r="K64" s="95" t="s">
        <v>115</v>
      </c>
      <c r="L64" s="95"/>
    </row>
    <row r="65" spans="2:12" ht="24.95" customHeight="1" x14ac:dyDescent="0.25">
      <c r="B65" s="92"/>
      <c r="C65" s="92"/>
      <c r="D65" s="92"/>
      <c r="E65" s="94"/>
      <c r="F65" s="94"/>
      <c r="G65" s="94"/>
      <c r="H65" s="94" t="s">
        <v>116</v>
      </c>
      <c r="I65" s="94"/>
      <c r="J65" s="94"/>
      <c r="K65" s="95" t="s">
        <v>117</v>
      </c>
      <c r="L65" s="95"/>
    </row>
    <row r="66" spans="2:12" ht="24.95" customHeight="1" x14ac:dyDescent="0.25">
      <c r="B66" s="92"/>
      <c r="C66" s="92"/>
      <c r="D66" s="92"/>
      <c r="E66" s="99" t="s">
        <v>105</v>
      </c>
      <c r="F66" s="99" t="s">
        <v>118</v>
      </c>
      <c r="G66" s="99"/>
      <c r="H66" s="94" t="s">
        <v>119</v>
      </c>
      <c r="I66" s="94"/>
      <c r="J66" s="94"/>
      <c r="K66" s="95" t="s">
        <v>120</v>
      </c>
      <c r="L66" s="95"/>
    </row>
    <row r="67" spans="2:12" ht="24.95" customHeight="1" x14ac:dyDescent="0.25">
      <c r="B67" s="89"/>
      <c r="C67" s="89"/>
      <c r="D67" s="89"/>
      <c r="E67" s="94"/>
      <c r="F67" s="94"/>
      <c r="G67" s="94"/>
      <c r="H67" s="94" t="s">
        <v>114</v>
      </c>
      <c r="I67" s="94"/>
      <c r="J67" s="94"/>
      <c r="K67" s="95" t="s">
        <v>115</v>
      </c>
      <c r="L67" s="95"/>
    </row>
    <row r="68" spans="2:12" ht="24.95" customHeight="1" x14ac:dyDescent="0.25">
      <c r="B68" s="92" t="s">
        <v>121</v>
      </c>
      <c r="C68" s="92"/>
      <c r="D68" s="92"/>
      <c r="E68" s="98" t="s">
        <v>122</v>
      </c>
      <c r="F68" s="98"/>
      <c r="G68" s="91"/>
      <c r="H68" s="91"/>
      <c r="I68" s="91"/>
      <c r="J68" s="91"/>
      <c r="K68" s="91"/>
      <c r="L68" s="91"/>
    </row>
    <row r="69" spans="2:12" ht="24.95" customHeight="1" x14ac:dyDescent="0.25">
      <c r="B69" s="89"/>
      <c r="C69" s="89"/>
      <c r="D69" s="89"/>
      <c r="E69" s="95" t="s">
        <v>123</v>
      </c>
      <c r="F69" s="95"/>
      <c r="G69" s="91"/>
      <c r="H69" s="91"/>
      <c r="I69" s="91"/>
      <c r="J69" s="91"/>
      <c r="K69" s="91"/>
      <c r="L69" s="91"/>
    </row>
  </sheetData>
  <mergeCells count="78">
    <mergeCell ref="K67:L67"/>
    <mergeCell ref="B68:D69"/>
    <mergeCell ref="E68:F68"/>
    <mergeCell ref="E69:F69"/>
    <mergeCell ref="K63:L63"/>
    <mergeCell ref="H64:J64"/>
    <mergeCell ref="K64:L64"/>
    <mergeCell ref="H65:J65"/>
    <mergeCell ref="K65:L65"/>
    <mergeCell ref="E66:E67"/>
    <mergeCell ref="F66:G67"/>
    <mergeCell ref="H66:J66"/>
    <mergeCell ref="K66:L66"/>
    <mergeCell ref="H67:J67"/>
    <mergeCell ref="H60:K60"/>
    <mergeCell ref="F61:G61"/>
    <mergeCell ref="H61:J61"/>
    <mergeCell ref="K61:L61"/>
    <mergeCell ref="B62:D67"/>
    <mergeCell ref="E62:E65"/>
    <mergeCell ref="F62:G65"/>
    <mergeCell ref="H62:J62"/>
    <mergeCell ref="K62:L62"/>
    <mergeCell ref="H63:J63"/>
    <mergeCell ref="B56:D56"/>
    <mergeCell ref="B57:D57"/>
    <mergeCell ref="B58:D61"/>
    <mergeCell ref="F58:G58"/>
    <mergeCell ref="H58:J58"/>
    <mergeCell ref="K58:L58"/>
    <mergeCell ref="F59:G59"/>
    <mergeCell ref="H59:J59"/>
    <mergeCell ref="K59:L59"/>
    <mergeCell ref="F60:G60"/>
    <mergeCell ref="E46:E48"/>
    <mergeCell ref="F46:F48"/>
    <mergeCell ref="B50:G50"/>
    <mergeCell ref="D51:D53"/>
    <mergeCell ref="E52:E53"/>
    <mergeCell ref="B54:G54"/>
    <mergeCell ref="E29:E30"/>
    <mergeCell ref="F29:F30"/>
    <mergeCell ref="E31:E33"/>
    <mergeCell ref="F31:F33"/>
    <mergeCell ref="E34:E45"/>
    <mergeCell ref="F34:F38"/>
    <mergeCell ref="F39:F44"/>
    <mergeCell ref="E21:E22"/>
    <mergeCell ref="F21:F22"/>
    <mergeCell ref="E23:E26"/>
    <mergeCell ref="F23:F25"/>
    <mergeCell ref="E27:E28"/>
    <mergeCell ref="F27:F28"/>
    <mergeCell ref="R6:R14"/>
    <mergeCell ref="E8:E14"/>
    <mergeCell ref="F8:F11"/>
    <mergeCell ref="F12:F13"/>
    <mergeCell ref="B15:G15"/>
    <mergeCell ref="D16:D49"/>
    <mergeCell ref="E16:E17"/>
    <mergeCell ref="F16:F17"/>
    <mergeCell ref="E18:E19"/>
    <mergeCell ref="F18:F19"/>
    <mergeCell ref="D6:D14"/>
    <mergeCell ref="M6:M14"/>
    <mergeCell ref="N6:N14"/>
    <mergeCell ref="O6:O14"/>
    <mergeCell ref="P6:P14"/>
    <mergeCell ref="Q6:Q14"/>
    <mergeCell ref="B2:R2"/>
    <mergeCell ref="B4:C5"/>
    <mergeCell ref="D4:D5"/>
    <mergeCell ref="E4:E5"/>
    <mergeCell ref="F4:F5"/>
    <mergeCell ref="G4:G5"/>
    <mergeCell ref="H4:J4"/>
    <mergeCell ref="K4:L4"/>
    <mergeCell ref="M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2023-01-13T08:32:48Z</dcterms:modified>
</cp:coreProperties>
</file>