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22" i="1" l="1"/>
  <c r="AD22" i="1"/>
  <c r="X22" i="1"/>
  <c r="N22" i="1"/>
  <c r="M22" i="1"/>
  <c r="L22" i="1"/>
  <c r="K22" i="1"/>
  <c r="J22" i="1"/>
  <c r="I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<sst xmlns="http://schemas.openxmlformats.org/spreadsheetml/2006/main" count="182" uniqueCount="74">
  <si>
    <t>MO kukuruza</t>
  </si>
  <si>
    <t>silaža</t>
  </si>
  <si>
    <t>Prnjavor, Štrpci - Marko Babić</t>
  </si>
  <si>
    <t>2021.</t>
  </si>
  <si>
    <t>analiza prinosa po institutima i GZ</t>
  </si>
  <si>
    <t xml:space="preserve">rang hibrida po prinosu </t>
  </si>
  <si>
    <t>rang hibrida po GZ</t>
  </si>
  <si>
    <t>rang hibrida po institutima</t>
  </si>
  <si>
    <t>red. br.</t>
  </si>
  <si>
    <t>institut</t>
  </si>
  <si>
    <t>hibrid</t>
  </si>
  <si>
    <t>gz</t>
  </si>
  <si>
    <t>norma sjetve   (cm)</t>
  </si>
  <si>
    <t xml:space="preserve">br. biljaka u sjetvi </t>
  </si>
  <si>
    <t>broj biljaka 24.06.</t>
  </si>
  <si>
    <t>vlaga %</t>
  </si>
  <si>
    <t>sirove masti %</t>
  </si>
  <si>
    <t>sirovi pepeo %</t>
  </si>
  <si>
    <t>sirovi protein %</t>
  </si>
  <si>
    <t>sirova celuloza %</t>
  </si>
  <si>
    <t>prinos kg/ha</t>
  </si>
  <si>
    <t>rang</t>
  </si>
  <si>
    <t>institut / GZ</t>
  </si>
  <si>
    <t>broj hibrida</t>
  </si>
  <si>
    <t xml:space="preserve">prinos </t>
  </si>
  <si>
    <t>prinos</t>
  </si>
  <si>
    <t>GZ</t>
  </si>
  <si>
    <t>AS</t>
  </si>
  <si>
    <t>144 silo</t>
  </si>
  <si>
    <t>instituti</t>
  </si>
  <si>
    <t>160 silo</t>
  </si>
  <si>
    <t>BL</t>
  </si>
  <si>
    <t>predusjev</t>
  </si>
  <si>
    <t>TDS</t>
  </si>
  <si>
    <t>Syngenta</t>
  </si>
  <si>
    <t>Bilbao</t>
  </si>
  <si>
    <t>KWS</t>
  </si>
  <si>
    <t>Mikado</t>
  </si>
  <si>
    <t>ZP</t>
  </si>
  <si>
    <t>sjetva</t>
  </si>
  <si>
    <t>09.05.</t>
  </si>
  <si>
    <t>Atomic</t>
  </si>
  <si>
    <t>Konsens</t>
  </si>
  <si>
    <t>đubrenje</t>
  </si>
  <si>
    <t>feb. 21.</t>
  </si>
  <si>
    <t>osnovno, zaorano</t>
  </si>
  <si>
    <t>stajnjak</t>
  </si>
  <si>
    <t>40 t/ha</t>
  </si>
  <si>
    <t>OS</t>
  </si>
  <si>
    <t>Lukas</t>
  </si>
  <si>
    <t>NS</t>
  </si>
  <si>
    <t>Andromeda</t>
  </si>
  <si>
    <t>NPK(6-24-12)</t>
  </si>
  <si>
    <t>350 kg/ha</t>
  </si>
  <si>
    <t>Lila</t>
  </si>
  <si>
    <t>Zoan</t>
  </si>
  <si>
    <t>startno, u sjetvi</t>
  </si>
  <si>
    <t>KAN (27%)</t>
  </si>
  <si>
    <t>150 kg/ha</t>
  </si>
  <si>
    <t>Velimir</t>
  </si>
  <si>
    <t>Rudolfov 60</t>
  </si>
  <si>
    <t>super start (10-35)</t>
  </si>
  <si>
    <t>20 kg/ha</t>
  </si>
  <si>
    <t>8. list</t>
  </si>
  <si>
    <t>prihrana</t>
  </si>
  <si>
    <t>250 kg/ha</t>
  </si>
  <si>
    <t>zaštita</t>
  </si>
  <si>
    <t>3. list</t>
  </si>
  <si>
    <t xml:space="preserve">osnovna zaštita </t>
  </si>
  <si>
    <t>Adengo</t>
  </si>
  <si>
    <t>0,44 l/ha</t>
  </si>
  <si>
    <t>siliranje</t>
  </si>
  <si>
    <t>10.09.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</si>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</sst>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right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22"/>
  <sheetViews>
    <sheetView tabSelected="1" zoomScale="40" zoomScaleNormal="40" workbookViewId="0">
      <selection activeCell="P19" sqref="P19"/>
    </sheetView>
  </sheetViews>
  <sheetFormatPr defaultColWidth="9.6640625" defaultRowHeight="18" x14ac:dyDescent="0.3"/>
  <cols>
    <col min="1" max="1" width="1" style="57" customWidth="1"/>
    <col min="2" max="2" width="9.6640625" style="57" customWidth="1"/>
    <col min="3" max="4" width="13.6640625" style="57" customWidth="1"/>
    <col min="5" max="12" width="9.6640625" style="57" customWidth="1"/>
    <col min="13" max="13" width="10.5546875" style="57" bestFit="1" customWidth="1"/>
    <col min="14" max="14" width="13.6640625" style="57" customWidth="1"/>
    <col min="15" max="15" width="9.6640625" style="57"/>
    <col min="16" max="16" width="9.6640625" style="57" customWidth="1"/>
    <col min="17" max="17" width="13.6640625" style="57" customWidth="1"/>
    <col min="18" max="18" width="9.6640625" style="57" customWidth="1"/>
    <col min="19" max="19" width="13.6640625" style="57" customWidth="1"/>
    <col min="20" max="21" width="9.6640625" style="57" customWidth="1"/>
    <col min="22" max="24" width="13.6640625" style="57" customWidth="1"/>
    <col min="25" max="27" width="9.6640625" style="57" customWidth="1"/>
    <col min="28" max="30" width="13.6640625" style="57" customWidth="1"/>
    <col min="31" max="31" width="9.6640625" style="57" customWidth="1"/>
    <col min="32" max="32" width="13.6640625" style="57" customWidth="1"/>
    <col min="33" max="33" width="9.6640625" style="57" customWidth="1"/>
    <col min="34" max="35" width="13.6640625" style="57" customWidth="1"/>
    <col min="36" max="36" width="9.6640625" style="57" customWidth="1"/>
    <col min="37" max="37" width="12.33203125" style="137" customWidth="1"/>
    <col min="38" max="38" width="15.44140625" style="57" customWidth="1"/>
    <col min="39" max="39" width="33.5546875" style="57" customWidth="1"/>
    <col min="40" max="40" width="22.5546875" style="57" bestFit="1" customWidth="1"/>
    <col min="41" max="41" width="15.109375" style="133" customWidth="1"/>
    <col min="42" max="16384" width="9.6640625" style="57"/>
  </cols>
  <sheetData>
    <row r="1" spans="2:43" s="1" customFormat="1" ht="18.600000000000001" thickBot="1" x14ac:dyDescent="0.35">
      <c r="AK1" s="2"/>
      <c r="AO1" s="3"/>
    </row>
    <row r="2" spans="2:43" s="1" customFormat="1" ht="18.600000000000001" thickBot="1" x14ac:dyDescent="0.35">
      <c r="B2" s="4" t="s">
        <v>0</v>
      </c>
      <c r="C2" s="5"/>
      <c r="D2" s="6"/>
      <c r="E2" s="7" t="s">
        <v>1</v>
      </c>
      <c r="F2" s="8"/>
      <c r="G2" s="4" t="s">
        <v>2</v>
      </c>
      <c r="H2" s="5"/>
      <c r="I2" s="5"/>
      <c r="J2" s="5"/>
      <c r="K2" s="6"/>
      <c r="L2" s="9" t="s">
        <v>3</v>
      </c>
      <c r="M2" s="10"/>
      <c r="N2" s="11"/>
      <c r="P2" s="12" t="s">
        <v>4</v>
      </c>
      <c r="Q2" s="13"/>
      <c r="R2" s="13"/>
      <c r="S2" s="14"/>
      <c r="U2" s="12" t="s">
        <v>5</v>
      </c>
      <c r="V2" s="13"/>
      <c r="W2" s="13"/>
      <c r="X2" s="14"/>
      <c r="Z2" s="12" t="s">
        <v>6</v>
      </c>
      <c r="AA2" s="13"/>
      <c r="AB2" s="13"/>
      <c r="AC2" s="13"/>
      <c r="AD2" s="14"/>
      <c r="AF2" s="4" t="s">
        <v>7</v>
      </c>
      <c r="AG2" s="5"/>
      <c r="AH2" s="5"/>
      <c r="AI2" s="6"/>
      <c r="AK2" s="2"/>
      <c r="AO2" s="3"/>
    </row>
    <row r="3" spans="2:43" s="1" customFormat="1" ht="18.600000000000001" thickBot="1" x14ac:dyDescent="0.35">
      <c r="C3" s="15"/>
      <c r="D3" s="16"/>
      <c r="E3" s="16"/>
      <c r="F3" s="17"/>
      <c r="G3" s="16"/>
      <c r="H3" s="16"/>
      <c r="I3" s="16"/>
      <c r="J3" s="16"/>
      <c r="K3" s="17"/>
      <c r="P3" s="18"/>
      <c r="Q3" s="18"/>
      <c r="R3" s="18"/>
      <c r="S3" s="18"/>
      <c r="U3" s="18"/>
      <c r="V3" s="18"/>
      <c r="W3" s="18"/>
      <c r="X3" s="18"/>
      <c r="Z3" s="18"/>
      <c r="AA3" s="18"/>
      <c r="AB3" s="18"/>
      <c r="AC3" s="18"/>
      <c r="AD3" s="18"/>
      <c r="AF3" s="19"/>
      <c r="AG3" s="19"/>
      <c r="AH3" s="19"/>
      <c r="AI3" s="20"/>
      <c r="AK3" s="2"/>
      <c r="AO3" s="3"/>
    </row>
    <row r="4" spans="2:43" s="32" customFormat="1" ht="54.6" thickBot="1" x14ac:dyDescent="0.35">
      <c r="B4" s="21" t="s">
        <v>8</v>
      </c>
      <c r="C4" s="22" t="s">
        <v>9</v>
      </c>
      <c r="D4" s="22" t="s">
        <v>10</v>
      </c>
      <c r="E4" s="23" t="s">
        <v>11</v>
      </c>
      <c r="F4" s="24" t="s">
        <v>12</v>
      </c>
      <c r="G4" s="25" t="s">
        <v>13</v>
      </c>
      <c r="H4" s="26" t="s">
        <v>14</v>
      </c>
      <c r="I4" s="27" t="s">
        <v>15</v>
      </c>
      <c r="J4" s="28" t="s">
        <v>16</v>
      </c>
      <c r="K4" s="29" t="s">
        <v>17</v>
      </c>
      <c r="L4" s="29" t="s">
        <v>18</v>
      </c>
      <c r="M4" s="30" t="s">
        <v>19</v>
      </c>
      <c r="N4" s="31" t="s">
        <v>20</v>
      </c>
      <c r="P4" s="33" t="s">
        <v>21</v>
      </c>
      <c r="Q4" s="34" t="s">
        <v>22</v>
      </c>
      <c r="R4" s="34" t="s">
        <v>23</v>
      </c>
      <c r="S4" s="35" t="s">
        <v>24</v>
      </c>
      <c r="U4" s="36" t="s">
        <v>21</v>
      </c>
      <c r="V4" s="37" t="s">
        <v>9</v>
      </c>
      <c r="W4" s="38" t="s">
        <v>10</v>
      </c>
      <c r="X4" s="39" t="s">
        <v>25</v>
      </c>
      <c r="Z4" s="36" t="s">
        <v>26</v>
      </c>
      <c r="AA4" s="37" t="s">
        <v>21</v>
      </c>
      <c r="AB4" s="37" t="s">
        <v>9</v>
      </c>
      <c r="AC4" s="38" t="s">
        <v>10</v>
      </c>
      <c r="AD4" s="39" t="s">
        <v>25</v>
      </c>
      <c r="AF4" s="40" t="s">
        <v>9</v>
      </c>
      <c r="AG4" s="41" t="s">
        <v>21</v>
      </c>
      <c r="AH4" s="42" t="s">
        <v>10</v>
      </c>
      <c r="AI4" s="43" t="s">
        <v>24</v>
      </c>
      <c r="AK4" s="44"/>
      <c r="AO4" s="45"/>
    </row>
    <row r="5" spans="2:43" ht="18.600000000000001" thickBot="1" x14ac:dyDescent="0.35">
      <c r="B5" s="46">
        <v>1</v>
      </c>
      <c r="C5" s="47" t="s">
        <v>27</v>
      </c>
      <c r="D5" s="48" t="s">
        <v>28</v>
      </c>
      <c r="E5" s="49">
        <v>400</v>
      </c>
      <c r="F5" s="50">
        <v>18.5</v>
      </c>
      <c r="G5" s="51">
        <f t="shared" ref="G5:G20" si="0">100/(0.7*F5)*10000</f>
        <v>77220.077220077219</v>
      </c>
      <c r="H5" s="52">
        <v>69000</v>
      </c>
      <c r="I5" s="53">
        <v>60.52</v>
      </c>
      <c r="J5" s="54">
        <v>0.57999999999999996</v>
      </c>
      <c r="K5" s="54">
        <v>1.61</v>
      </c>
      <c r="L5" s="54">
        <v>3.51</v>
      </c>
      <c r="M5" s="55">
        <v>11.47</v>
      </c>
      <c r="N5" s="56">
        <v>27191.358024691355</v>
      </c>
      <c r="P5" s="58" t="s">
        <v>29</v>
      </c>
      <c r="Q5" s="59"/>
      <c r="R5" s="59"/>
      <c r="S5" s="60"/>
      <c r="U5" s="61">
        <v>1</v>
      </c>
      <c r="V5" s="62" t="s">
        <v>27</v>
      </c>
      <c r="W5" s="63" t="s">
        <v>30</v>
      </c>
      <c r="X5" s="64">
        <v>40709.876543209873</v>
      </c>
      <c r="Z5" s="65">
        <v>400</v>
      </c>
      <c r="AA5" s="62">
        <v>1</v>
      </c>
      <c r="AB5" s="62" t="s">
        <v>27</v>
      </c>
      <c r="AC5" s="63" t="s">
        <v>28</v>
      </c>
      <c r="AD5" s="64">
        <v>27191.358024691355</v>
      </c>
      <c r="AF5" s="66" t="s">
        <v>31</v>
      </c>
      <c r="AG5" s="67">
        <v>43</v>
      </c>
      <c r="AH5" s="68">
        <v>400</v>
      </c>
      <c r="AI5" s="69">
        <v>27037.037037037036</v>
      </c>
      <c r="AK5" s="70" t="s">
        <v>32</v>
      </c>
      <c r="AL5" s="71" t="s">
        <v>33</v>
      </c>
      <c r="AM5" s="1"/>
      <c r="AN5" s="1"/>
      <c r="AO5" s="45"/>
    </row>
    <row r="6" spans="2:43" ht="18.600000000000001" thickBot="1" x14ac:dyDescent="0.35">
      <c r="B6" s="61">
        <v>2</v>
      </c>
      <c r="C6" s="62" t="s">
        <v>34</v>
      </c>
      <c r="D6" s="72" t="s">
        <v>35</v>
      </c>
      <c r="E6" s="73">
        <v>500</v>
      </c>
      <c r="F6" s="74">
        <v>19.5</v>
      </c>
      <c r="G6" s="75">
        <f t="shared" si="0"/>
        <v>73260.073260073259</v>
      </c>
      <c r="H6" s="76">
        <v>71000</v>
      </c>
      <c r="I6" s="77">
        <v>67.099999999999994</v>
      </c>
      <c r="J6" s="78">
        <v>0.53</v>
      </c>
      <c r="K6" s="78">
        <v>1.53</v>
      </c>
      <c r="L6" s="78">
        <v>2.88</v>
      </c>
      <c r="M6" s="79">
        <v>6.46</v>
      </c>
      <c r="N6" s="64">
        <v>31604.938271604937</v>
      </c>
      <c r="P6" s="80">
        <v>1</v>
      </c>
      <c r="Q6" s="81" t="s">
        <v>36</v>
      </c>
      <c r="R6" s="82">
        <v>3</v>
      </c>
      <c r="S6" s="83">
        <v>39609</v>
      </c>
      <c r="U6" s="84">
        <v>2</v>
      </c>
      <c r="V6" s="85" t="s">
        <v>36</v>
      </c>
      <c r="W6" s="86" t="s">
        <v>37</v>
      </c>
      <c r="X6" s="87">
        <v>40154.320987654319</v>
      </c>
      <c r="Z6" s="88"/>
      <c r="AA6" s="89">
        <v>2</v>
      </c>
      <c r="AB6" s="89" t="s">
        <v>31</v>
      </c>
      <c r="AC6" s="90">
        <v>43</v>
      </c>
      <c r="AD6" s="91">
        <v>27037.037037037036</v>
      </c>
      <c r="AF6" s="92" t="s">
        <v>38</v>
      </c>
      <c r="AG6" s="62">
        <v>707</v>
      </c>
      <c r="AH6" s="73">
        <v>700</v>
      </c>
      <c r="AI6" s="64">
        <v>37623.456790123455</v>
      </c>
      <c r="AK6" s="70" t="s">
        <v>39</v>
      </c>
      <c r="AL6" s="71" t="s">
        <v>40</v>
      </c>
      <c r="AM6" s="1"/>
      <c r="AN6" s="1"/>
      <c r="AO6" s="45"/>
    </row>
    <row r="7" spans="2:43" ht="18.600000000000001" thickBot="1" x14ac:dyDescent="0.35">
      <c r="B7" s="93">
        <v>3</v>
      </c>
      <c r="C7" s="94" t="s">
        <v>34</v>
      </c>
      <c r="D7" s="95" t="s">
        <v>41</v>
      </c>
      <c r="E7" s="96">
        <v>550</v>
      </c>
      <c r="F7" s="97">
        <v>19.5</v>
      </c>
      <c r="G7" s="98">
        <f t="shared" si="0"/>
        <v>73260.073260073259</v>
      </c>
      <c r="H7" s="99">
        <v>72000</v>
      </c>
      <c r="I7" s="100">
        <v>65.58</v>
      </c>
      <c r="J7" s="101">
        <v>0.63</v>
      </c>
      <c r="K7" s="101">
        <v>1.23</v>
      </c>
      <c r="L7" s="101">
        <v>3.3</v>
      </c>
      <c r="M7" s="102">
        <v>6.32</v>
      </c>
      <c r="N7" s="103">
        <v>34290.123456790119</v>
      </c>
      <c r="P7" s="104">
        <v>2</v>
      </c>
      <c r="Q7" s="94" t="s">
        <v>38</v>
      </c>
      <c r="R7" s="94">
        <v>2</v>
      </c>
      <c r="S7" s="103">
        <v>36265</v>
      </c>
      <c r="U7" s="61">
        <v>3</v>
      </c>
      <c r="V7" s="62" t="s">
        <v>36</v>
      </c>
      <c r="W7" s="63" t="s">
        <v>42</v>
      </c>
      <c r="X7" s="64">
        <v>39876.543209876545</v>
      </c>
      <c r="Z7" s="65">
        <v>500</v>
      </c>
      <c r="AA7" s="62">
        <v>1</v>
      </c>
      <c r="AB7" s="62" t="s">
        <v>36</v>
      </c>
      <c r="AC7" s="63" t="s">
        <v>42</v>
      </c>
      <c r="AD7" s="64">
        <v>39876.543209876545</v>
      </c>
      <c r="AF7" s="105"/>
      <c r="AG7" s="85">
        <v>6263</v>
      </c>
      <c r="AH7" s="106">
        <v>600</v>
      </c>
      <c r="AI7" s="87">
        <v>34907.407407407409</v>
      </c>
      <c r="AK7" s="107" t="s">
        <v>43</v>
      </c>
      <c r="AL7" s="108" t="s">
        <v>44</v>
      </c>
      <c r="AM7" s="109" t="s">
        <v>45</v>
      </c>
      <c r="AN7" s="71" t="s">
        <v>46</v>
      </c>
      <c r="AO7" s="110" t="s">
        <v>47</v>
      </c>
    </row>
    <row r="8" spans="2:43" x14ac:dyDescent="0.3">
      <c r="B8" s="93">
        <v>4</v>
      </c>
      <c r="C8" s="94" t="s">
        <v>36</v>
      </c>
      <c r="D8" s="95" t="s">
        <v>42</v>
      </c>
      <c r="E8" s="96">
        <v>590</v>
      </c>
      <c r="F8" s="97">
        <v>19.5</v>
      </c>
      <c r="G8" s="98">
        <f t="shared" si="0"/>
        <v>73260.073260073259</v>
      </c>
      <c r="H8" s="99">
        <v>73000</v>
      </c>
      <c r="I8" s="100">
        <v>67.72</v>
      </c>
      <c r="J8" s="101">
        <v>0.48</v>
      </c>
      <c r="K8" s="101">
        <v>1.59</v>
      </c>
      <c r="L8" s="101">
        <v>3.22</v>
      </c>
      <c r="M8" s="102">
        <v>8.1199999999999992</v>
      </c>
      <c r="N8" s="103">
        <v>39876.543209876545</v>
      </c>
      <c r="P8" s="104">
        <v>3</v>
      </c>
      <c r="Q8" s="94" t="s">
        <v>48</v>
      </c>
      <c r="R8" s="111">
        <v>3</v>
      </c>
      <c r="S8" s="103">
        <v>35165</v>
      </c>
      <c r="U8" s="93">
        <v>4</v>
      </c>
      <c r="V8" s="94" t="s">
        <v>36</v>
      </c>
      <c r="W8" s="112" t="s">
        <v>49</v>
      </c>
      <c r="X8" s="103">
        <v>38796.296296296299</v>
      </c>
      <c r="Z8" s="113"/>
      <c r="AA8" s="94">
        <v>2</v>
      </c>
      <c r="AB8" s="94" t="s">
        <v>50</v>
      </c>
      <c r="AC8" s="112">
        <v>5010</v>
      </c>
      <c r="AD8" s="103">
        <v>35370.370370370372</v>
      </c>
      <c r="AF8" s="114" t="s">
        <v>34</v>
      </c>
      <c r="AG8" s="115" t="s">
        <v>51</v>
      </c>
      <c r="AH8" s="116">
        <v>620</v>
      </c>
      <c r="AI8" s="83">
        <v>36728.395061728392</v>
      </c>
      <c r="AK8" s="117"/>
      <c r="AL8" s="118"/>
      <c r="AM8" s="118"/>
      <c r="AN8" s="71" t="s">
        <v>52</v>
      </c>
      <c r="AO8" s="110" t="s">
        <v>53</v>
      </c>
    </row>
    <row r="9" spans="2:43" x14ac:dyDescent="0.3">
      <c r="B9" s="93">
        <v>5</v>
      </c>
      <c r="C9" s="94" t="s">
        <v>50</v>
      </c>
      <c r="D9" s="95">
        <v>5010</v>
      </c>
      <c r="E9" s="96">
        <v>580</v>
      </c>
      <c r="F9" s="97">
        <v>22</v>
      </c>
      <c r="G9" s="98">
        <f t="shared" si="0"/>
        <v>64935.06493506494</v>
      </c>
      <c r="H9" s="99">
        <v>65000</v>
      </c>
      <c r="I9" s="100">
        <v>74.5</v>
      </c>
      <c r="J9" s="101">
        <v>0.42</v>
      </c>
      <c r="K9" s="101">
        <v>1.38</v>
      </c>
      <c r="L9" s="101">
        <v>3.31</v>
      </c>
      <c r="M9" s="102">
        <v>7.69</v>
      </c>
      <c r="N9" s="103">
        <v>35370.370370370372</v>
      </c>
      <c r="P9" s="104">
        <v>4</v>
      </c>
      <c r="Q9" s="94" t="s">
        <v>34</v>
      </c>
      <c r="R9" s="94">
        <v>4</v>
      </c>
      <c r="S9" s="103">
        <v>34676</v>
      </c>
      <c r="U9" s="93">
        <v>5</v>
      </c>
      <c r="V9" s="94" t="s">
        <v>48</v>
      </c>
      <c r="W9" s="112" t="s">
        <v>54</v>
      </c>
      <c r="X9" s="103">
        <v>38734.567901234572</v>
      </c>
      <c r="Z9" s="113"/>
      <c r="AA9" s="94">
        <v>3</v>
      </c>
      <c r="AB9" s="94" t="s">
        <v>34</v>
      </c>
      <c r="AC9" s="112" t="s">
        <v>41</v>
      </c>
      <c r="AD9" s="103">
        <v>34290.123456790119</v>
      </c>
      <c r="AF9" s="114"/>
      <c r="AG9" s="95" t="s">
        <v>55</v>
      </c>
      <c r="AH9" s="96">
        <v>630</v>
      </c>
      <c r="AI9" s="103">
        <v>36080.246913580246</v>
      </c>
      <c r="AK9" s="117"/>
      <c r="AL9" s="109" t="s">
        <v>40</v>
      </c>
      <c r="AM9" s="109" t="s">
        <v>56</v>
      </c>
      <c r="AN9" s="119" t="s">
        <v>57</v>
      </c>
      <c r="AO9" s="120" t="s">
        <v>58</v>
      </c>
    </row>
    <row r="10" spans="2:43" ht="18.600000000000001" thickBot="1" x14ac:dyDescent="0.35">
      <c r="B10" s="84">
        <v>6</v>
      </c>
      <c r="C10" s="85" t="s">
        <v>48</v>
      </c>
      <c r="D10" s="121" t="s">
        <v>59</v>
      </c>
      <c r="E10" s="106">
        <v>590</v>
      </c>
      <c r="F10" s="122">
        <v>20.5</v>
      </c>
      <c r="G10" s="123">
        <f t="shared" si="0"/>
        <v>69686.411149825784</v>
      </c>
      <c r="H10" s="124">
        <v>71000</v>
      </c>
      <c r="I10" s="125">
        <v>63.52</v>
      </c>
      <c r="J10" s="126">
        <v>0.62</v>
      </c>
      <c r="K10" s="126">
        <v>1.39</v>
      </c>
      <c r="L10" s="126">
        <v>3.12</v>
      </c>
      <c r="M10" s="127">
        <v>9.92</v>
      </c>
      <c r="N10" s="87">
        <v>28981.481481481485</v>
      </c>
      <c r="P10" s="104">
        <v>5</v>
      </c>
      <c r="Q10" s="94" t="s">
        <v>27</v>
      </c>
      <c r="R10" s="94">
        <v>2</v>
      </c>
      <c r="S10" s="103">
        <v>33951</v>
      </c>
      <c r="U10" s="93">
        <v>6</v>
      </c>
      <c r="V10" s="94" t="s">
        <v>48</v>
      </c>
      <c r="W10" s="112" t="s">
        <v>60</v>
      </c>
      <c r="X10" s="103">
        <v>37777.777777777774</v>
      </c>
      <c r="Z10" s="113"/>
      <c r="AA10" s="94">
        <v>4</v>
      </c>
      <c r="AB10" s="94" t="s">
        <v>34</v>
      </c>
      <c r="AC10" s="112" t="s">
        <v>35</v>
      </c>
      <c r="AD10" s="103">
        <v>31604.938271604937</v>
      </c>
      <c r="AF10" s="114"/>
      <c r="AG10" s="95" t="s">
        <v>41</v>
      </c>
      <c r="AH10" s="96">
        <v>550</v>
      </c>
      <c r="AI10" s="103">
        <v>34290.123456790119</v>
      </c>
      <c r="AK10" s="117"/>
      <c r="AL10" s="118"/>
      <c r="AM10" s="118"/>
      <c r="AN10" s="71" t="s">
        <v>61</v>
      </c>
      <c r="AO10" s="110" t="s">
        <v>62</v>
      </c>
    </row>
    <row r="11" spans="2:43" ht="18.600000000000001" thickBot="1" x14ac:dyDescent="0.35">
      <c r="B11" s="61">
        <v>7</v>
      </c>
      <c r="C11" s="62" t="s">
        <v>38</v>
      </c>
      <c r="D11" s="62">
        <v>6263</v>
      </c>
      <c r="E11" s="73">
        <v>600</v>
      </c>
      <c r="F11" s="74">
        <v>22</v>
      </c>
      <c r="G11" s="75">
        <f t="shared" si="0"/>
        <v>64935.06493506494</v>
      </c>
      <c r="H11" s="76">
        <v>68000</v>
      </c>
      <c r="I11" s="77">
        <v>70.83</v>
      </c>
      <c r="J11" s="78">
        <v>0.56000000000000005</v>
      </c>
      <c r="K11" s="78">
        <v>1.38</v>
      </c>
      <c r="L11" s="78">
        <v>3.52</v>
      </c>
      <c r="M11" s="79">
        <v>9.0299999999999994</v>
      </c>
      <c r="N11" s="64">
        <v>34907.407407407409</v>
      </c>
      <c r="P11" s="104">
        <v>6</v>
      </c>
      <c r="Q11" s="111" t="s">
        <v>50</v>
      </c>
      <c r="R11" s="111">
        <v>2</v>
      </c>
      <c r="S11" s="103">
        <v>33642</v>
      </c>
      <c r="U11" s="93">
        <v>7</v>
      </c>
      <c r="V11" s="94" t="s">
        <v>38</v>
      </c>
      <c r="W11" s="96">
        <v>707</v>
      </c>
      <c r="X11" s="103">
        <v>37623.456790123455</v>
      </c>
      <c r="Z11" s="128"/>
      <c r="AA11" s="85">
        <v>5</v>
      </c>
      <c r="AB11" s="85" t="s">
        <v>48</v>
      </c>
      <c r="AC11" s="86" t="s">
        <v>59</v>
      </c>
      <c r="AD11" s="87">
        <v>28981.481481481485</v>
      </c>
      <c r="AF11" s="114"/>
      <c r="AG11" s="129" t="s">
        <v>35</v>
      </c>
      <c r="AH11" s="90">
        <v>500</v>
      </c>
      <c r="AI11" s="91">
        <v>31604.938271604937</v>
      </c>
      <c r="AK11" s="130"/>
      <c r="AL11" s="119" t="s">
        <v>63</v>
      </c>
      <c r="AM11" s="119" t="s">
        <v>64</v>
      </c>
      <c r="AN11" s="119" t="s">
        <v>57</v>
      </c>
      <c r="AO11" s="120" t="s">
        <v>65</v>
      </c>
    </row>
    <row r="12" spans="2:43" ht="18.600000000000001" thickBot="1" x14ac:dyDescent="0.35">
      <c r="B12" s="93">
        <v>8</v>
      </c>
      <c r="C12" s="94" t="s">
        <v>34</v>
      </c>
      <c r="D12" s="95" t="s">
        <v>51</v>
      </c>
      <c r="E12" s="96">
        <v>620</v>
      </c>
      <c r="F12" s="97">
        <v>20.5</v>
      </c>
      <c r="G12" s="98">
        <f t="shared" si="0"/>
        <v>69686.411149825784</v>
      </c>
      <c r="H12" s="99">
        <v>72000</v>
      </c>
      <c r="I12" s="100">
        <v>72.040000000000006</v>
      </c>
      <c r="J12" s="101">
        <v>0.36</v>
      </c>
      <c r="K12" s="101">
        <v>1.54</v>
      </c>
      <c r="L12" s="101">
        <v>3.62</v>
      </c>
      <c r="M12" s="102">
        <v>8.7799999999999994</v>
      </c>
      <c r="N12" s="103">
        <v>36728.395061728392</v>
      </c>
      <c r="P12" s="104">
        <v>7</v>
      </c>
      <c r="Q12" s="94" t="s">
        <v>31</v>
      </c>
      <c r="R12" s="94">
        <v>1</v>
      </c>
      <c r="S12" s="103">
        <v>27037</v>
      </c>
      <c r="U12" s="93">
        <v>8</v>
      </c>
      <c r="V12" s="94" t="s">
        <v>34</v>
      </c>
      <c r="W12" s="112" t="s">
        <v>51</v>
      </c>
      <c r="X12" s="103">
        <v>36728.395061728392</v>
      </c>
      <c r="Z12" s="131">
        <v>600</v>
      </c>
      <c r="AA12" s="82">
        <v>1</v>
      </c>
      <c r="AB12" s="82" t="s">
        <v>27</v>
      </c>
      <c r="AC12" s="132" t="s">
        <v>30</v>
      </c>
      <c r="AD12" s="83">
        <v>40709.876543209873</v>
      </c>
      <c r="AF12" s="92" t="s">
        <v>36</v>
      </c>
      <c r="AG12" s="72" t="s">
        <v>37</v>
      </c>
      <c r="AH12" s="73">
        <v>620</v>
      </c>
      <c r="AI12" s="64">
        <v>40154.320987654319</v>
      </c>
      <c r="AK12" s="70" t="s">
        <v>66</v>
      </c>
      <c r="AL12" s="71" t="s">
        <v>67</v>
      </c>
      <c r="AM12" s="71" t="s">
        <v>68</v>
      </c>
      <c r="AN12" s="71" t="s">
        <v>69</v>
      </c>
      <c r="AO12" s="110" t="s">
        <v>70</v>
      </c>
    </row>
    <row r="13" spans="2:43" ht="18.600000000000001" thickBot="1" x14ac:dyDescent="0.35">
      <c r="B13" s="93">
        <v>9</v>
      </c>
      <c r="C13" s="94" t="s">
        <v>34</v>
      </c>
      <c r="D13" s="95" t="s">
        <v>55</v>
      </c>
      <c r="E13" s="96">
        <v>630</v>
      </c>
      <c r="F13" s="97">
        <v>20.5</v>
      </c>
      <c r="G13" s="98">
        <f t="shared" si="0"/>
        <v>69686.411149825784</v>
      </c>
      <c r="H13" s="99">
        <v>73000</v>
      </c>
      <c r="I13" s="100">
        <v>69.34</v>
      </c>
      <c r="J13" s="101">
        <v>0.55000000000000004</v>
      </c>
      <c r="K13" s="101">
        <v>1.3</v>
      </c>
      <c r="L13" s="101">
        <v>3.46</v>
      </c>
      <c r="M13" s="102">
        <v>8.59</v>
      </c>
      <c r="N13" s="103">
        <v>36080.246913580246</v>
      </c>
      <c r="P13" s="58" t="s">
        <v>26</v>
      </c>
      <c r="Q13" s="59"/>
      <c r="R13" s="59"/>
      <c r="S13" s="60"/>
      <c r="U13" s="93">
        <v>9</v>
      </c>
      <c r="V13" s="94" t="s">
        <v>34</v>
      </c>
      <c r="W13" s="112" t="s">
        <v>55</v>
      </c>
      <c r="X13" s="103">
        <v>36080.246913580246</v>
      </c>
      <c r="Z13" s="113"/>
      <c r="AA13" s="94">
        <v>2</v>
      </c>
      <c r="AB13" s="94" t="s">
        <v>36</v>
      </c>
      <c r="AC13" s="112" t="s">
        <v>37</v>
      </c>
      <c r="AD13" s="103">
        <v>40154.320987654319</v>
      </c>
      <c r="AF13" s="114"/>
      <c r="AG13" s="95" t="s">
        <v>42</v>
      </c>
      <c r="AH13" s="96">
        <v>590</v>
      </c>
      <c r="AI13" s="103">
        <v>39876.543209876545</v>
      </c>
      <c r="AK13" s="70" t="s">
        <v>71</v>
      </c>
      <c r="AL13" s="71" t="s">
        <v>72</v>
      </c>
    </row>
    <row r="14" spans="2:43" ht="18.600000000000001" thickBot="1" x14ac:dyDescent="0.35">
      <c r="B14" s="93">
        <v>10</v>
      </c>
      <c r="C14" s="94" t="s">
        <v>36</v>
      </c>
      <c r="D14" s="95" t="s">
        <v>49</v>
      </c>
      <c r="E14" s="96">
        <v>600</v>
      </c>
      <c r="F14" s="97">
        <v>19.5</v>
      </c>
      <c r="G14" s="98">
        <f t="shared" si="0"/>
        <v>73260.073260073259</v>
      </c>
      <c r="H14" s="99">
        <v>73000</v>
      </c>
      <c r="I14" s="100">
        <v>65.040000000000006</v>
      </c>
      <c r="J14" s="101">
        <v>0.6</v>
      </c>
      <c r="K14" s="101">
        <v>1.59</v>
      </c>
      <c r="L14" s="101">
        <v>3.29</v>
      </c>
      <c r="M14" s="102">
        <v>7.93</v>
      </c>
      <c r="N14" s="103">
        <v>38796.296296296299</v>
      </c>
      <c r="P14" s="134">
        <v>1</v>
      </c>
      <c r="Q14" s="135">
        <v>600</v>
      </c>
      <c r="R14" s="136">
        <v>8</v>
      </c>
      <c r="S14" s="64">
        <v>37986</v>
      </c>
      <c r="U14" s="93">
        <v>10</v>
      </c>
      <c r="V14" s="94" t="s">
        <v>50</v>
      </c>
      <c r="W14" s="112">
        <v>5010</v>
      </c>
      <c r="X14" s="103">
        <v>35370.370370370372</v>
      </c>
      <c r="Z14" s="113"/>
      <c r="AA14" s="94">
        <v>3</v>
      </c>
      <c r="AB14" s="94" t="s">
        <v>36</v>
      </c>
      <c r="AC14" s="112" t="s">
        <v>49</v>
      </c>
      <c r="AD14" s="103">
        <v>38796.296296296299</v>
      </c>
      <c r="AF14" s="105"/>
      <c r="AG14" s="121" t="s">
        <v>49</v>
      </c>
      <c r="AH14" s="106">
        <v>600</v>
      </c>
      <c r="AI14" s="87">
        <v>38796.296296296299</v>
      </c>
    </row>
    <row r="15" spans="2:43" x14ac:dyDescent="0.3">
      <c r="B15" s="93">
        <v>11</v>
      </c>
      <c r="C15" s="94" t="s">
        <v>36</v>
      </c>
      <c r="D15" s="95" t="s">
        <v>37</v>
      </c>
      <c r="E15" s="96">
        <v>620</v>
      </c>
      <c r="F15" s="97">
        <v>19.5</v>
      </c>
      <c r="G15" s="98">
        <f t="shared" si="0"/>
        <v>73260.073260073259</v>
      </c>
      <c r="H15" s="99">
        <v>69000</v>
      </c>
      <c r="I15" s="100">
        <v>71.83</v>
      </c>
      <c r="J15" s="101">
        <v>0.63</v>
      </c>
      <c r="K15" s="101">
        <v>1.6</v>
      </c>
      <c r="L15" s="101">
        <v>2.99</v>
      </c>
      <c r="M15" s="102">
        <v>8.1</v>
      </c>
      <c r="N15" s="103">
        <v>40154.320987654319</v>
      </c>
      <c r="P15" s="104">
        <v>2</v>
      </c>
      <c r="Q15" s="111">
        <v>700</v>
      </c>
      <c r="R15" s="138">
        <v>2</v>
      </c>
      <c r="S15" s="103">
        <v>34769</v>
      </c>
      <c r="U15" s="93">
        <v>11</v>
      </c>
      <c r="V15" s="94" t="s">
        <v>38</v>
      </c>
      <c r="W15" s="96">
        <v>6263</v>
      </c>
      <c r="X15" s="103">
        <v>34907.407407407409</v>
      </c>
      <c r="Z15" s="113"/>
      <c r="AA15" s="94">
        <v>4</v>
      </c>
      <c r="AB15" s="94" t="s">
        <v>48</v>
      </c>
      <c r="AC15" s="112" t="s">
        <v>54</v>
      </c>
      <c r="AD15" s="103">
        <v>38734.567901234572</v>
      </c>
      <c r="AF15" s="114" t="s">
        <v>50</v>
      </c>
      <c r="AG15" s="115">
        <v>5010</v>
      </c>
      <c r="AH15" s="116">
        <v>580</v>
      </c>
      <c r="AI15" s="83">
        <v>35370.370370370372</v>
      </c>
      <c r="AL15" s="1"/>
      <c r="AM15" s="32"/>
      <c r="AN15" s="1"/>
      <c r="AO15" s="3"/>
      <c r="AP15" s="1"/>
      <c r="AQ15" s="1"/>
    </row>
    <row r="16" spans="2:43" ht="18.600000000000001" thickBot="1" x14ac:dyDescent="0.35">
      <c r="B16" s="93">
        <v>12</v>
      </c>
      <c r="C16" s="94" t="s">
        <v>48</v>
      </c>
      <c r="D16" s="95" t="s">
        <v>60</v>
      </c>
      <c r="E16" s="96">
        <v>660</v>
      </c>
      <c r="F16" s="97">
        <v>19.5</v>
      </c>
      <c r="G16" s="98">
        <f t="shared" si="0"/>
        <v>73260.073260073259</v>
      </c>
      <c r="H16" s="99">
        <v>75000</v>
      </c>
      <c r="I16" s="100">
        <v>65</v>
      </c>
      <c r="J16" s="101">
        <v>0.68</v>
      </c>
      <c r="K16" s="101">
        <v>1.4</v>
      </c>
      <c r="L16" s="101">
        <v>2.99</v>
      </c>
      <c r="M16" s="102">
        <v>10.1</v>
      </c>
      <c r="N16" s="103">
        <v>37777.777777777774</v>
      </c>
      <c r="P16" s="104">
        <v>3</v>
      </c>
      <c r="Q16" s="111">
        <v>500</v>
      </c>
      <c r="R16" s="138">
        <v>5</v>
      </c>
      <c r="S16" s="103">
        <v>34025</v>
      </c>
      <c r="U16" s="93">
        <v>12</v>
      </c>
      <c r="V16" s="94" t="s">
        <v>34</v>
      </c>
      <c r="W16" s="112" t="s">
        <v>41</v>
      </c>
      <c r="X16" s="103">
        <v>34290.123456790119</v>
      </c>
      <c r="Z16" s="113"/>
      <c r="AA16" s="94">
        <v>5</v>
      </c>
      <c r="AB16" s="94" t="s">
        <v>48</v>
      </c>
      <c r="AC16" s="112" t="s">
        <v>60</v>
      </c>
      <c r="AD16" s="103">
        <v>37777.777777777774</v>
      </c>
      <c r="AF16" s="114"/>
      <c r="AG16" s="129">
        <v>770</v>
      </c>
      <c r="AH16" s="90">
        <v>700</v>
      </c>
      <c r="AI16" s="91">
        <v>31913.580246913582</v>
      </c>
      <c r="AL16" s="139"/>
      <c r="AM16" s="140"/>
      <c r="AN16" s="1"/>
      <c r="AO16" s="141"/>
      <c r="AP16" s="1"/>
      <c r="AQ16" s="1"/>
    </row>
    <row r="17" spans="2:43" ht="18.600000000000001" thickBot="1" x14ac:dyDescent="0.35">
      <c r="B17" s="93">
        <v>13</v>
      </c>
      <c r="C17" s="94" t="s">
        <v>48</v>
      </c>
      <c r="D17" s="95" t="s">
        <v>54</v>
      </c>
      <c r="E17" s="96">
        <v>660</v>
      </c>
      <c r="F17" s="97">
        <v>20.5</v>
      </c>
      <c r="G17" s="98">
        <f t="shared" si="0"/>
        <v>69686.411149825784</v>
      </c>
      <c r="H17" s="99">
        <v>78000</v>
      </c>
      <c r="I17" s="100">
        <v>71.45</v>
      </c>
      <c r="J17" s="101">
        <v>0.68</v>
      </c>
      <c r="K17" s="101">
        <v>1.54</v>
      </c>
      <c r="L17" s="101">
        <v>3.27</v>
      </c>
      <c r="M17" s="102">
        <v>7.8</v>
      </c>
      <c r="N17" s="103">
        <v>38734.567901234572</v>
      </c>
      <c r="P17" s="142">
        <v>4</v>
      </c>
      <c r="Q17" s="143">
        <v>400</v>
      </c>
      <c r="R17" s="144">
        <v>2</v>
      </c>
      <c r="S17" s="87">
        <v>27114</v>
      </c>
      <c r="U17" s="93">
        <v>13</v>
      </c>
      <c r="V17" s="94" t="s">
        <v>50</v>
      </c>
      <c r="W17" s="112">
        <v>770</v>
      </c>
      <c r="X17" s="103">
        <v>31913.580246913582</v>
      </c>
      <c r="Z17" s="113"/>
      <c r="AA17" s="94">
        <v>6</v>
      </c>
      <c r="AB17" s="94" t="s">
        <v>34</v>
      </c>
      <c r="AC17" s="112" t="s">
        <v>51</v>
      </c>
      <c r="AD17" s="103">
        <v>36728.395061728392</v>
      </c>
      <c r="AF17" s="92" t="s">
        <v>48</v>
      </c>
      <c r="AG17" s="72" t="s">
        <v>54</v>
      </c>
      <c r="AH17" s="73">
        <v>660</v>
      </c>
      <c r="AI17" s="64">
        <v>38734.567901234572</v>
      </c>
      <c r="AL17" s="139"/>
      <c r="AM17" s="140"/>
      <c r="AN17" s="1"/>
      <c r="AO17" s="3"/>
      <c r="AP17" s="1"/>
      <c r="AQ17" s="1"/>
    </row>
    <row r="18" spans="2:43" ht="18.600000000000001" thickBot="1" x14ac:dyDescent="0.35">
      <c r="B18" s="84">
        <v>14</v>
      </c>
      <c r="C18" s="85" t="s">
        <v>27</v>
      </c>
      <c r="D18" s="121" t="s">
        <v>30</v>
      </c>
      <c r="E18" s="106">
        <v>600</v>
      </c>
      <c r="F18" s="122">
        <v>18.5</v>
      </c>
      <c r="G18" s="123">
        <f t="shared" si="0"/>
        <v>77220.077220077219</v>
      </c>
      <c r="H18" s="124">
        <v>80000</v>
      </c>
      <c r="I18" s="125">
        <v>68.94</v>
      </c>
      <c r="J18" s="126">
        <v>0.74</v>
      </c>
      <c r="K18" s="126">
        <v>1.6</v>
      </c>
      <c r="L18" s="126">
        <v>3.8</v>
      </c>
      <c r="M18" s="127">
        <v>6.68</v>
      </c>
      <c r="N18" s="87">
        <v>40709.876543209873</v>
      </c>
      <c r="U18" s="84">
        <v>14</v>
      </c>
      <c r="V18" s="85" t="s">
        <v>34</v>
      </c>
      <c r="W18" s="86" t="s">
        <v>35</v>
      </c>
      <c r="X18" s="87">
        <v>31604.938271604937</v>
      </c>
      <c r="Z18" s="113"/>
      <c r="AA18" s="94">
        <v>7</v>
      </c>
      <c r="AB18" s="94" t="s">
        <v>34</v>
      </c>
      <c r="AC18" s="112" t="s">
        <v>55</v>
      </c>
      <c r="AD18" s="103">
        <v>36080.246913580246</v>
      </c>
      <c r="AF18" s="114"/>
      <c r="AG18" s="95" t="s">
        <v>60</v>
      </c>
      <c r="AH18" s="96">
        <v>660</v>
      </c>
      <c r="AI18" s="103">
        <v>37777.777777777774</v>
      </c>
      <c r="AL18" s="1"/>
      <c r="AM18" s="1"/>
      <c r="AN18" s="1"/>
      <c r="AO18" s="3"/>
      <c r="AP18" s="1"/>
      <c r="AQ18" s="1"/>
    </row>
    <row r="19" spans="2:43" ht="18.600000000000001" thickBot="1" x14ac:dyDescent="0.35">
      <c r="B19" s="145">
        <v>15</v>
      </c>
      <c r="C19" s="82" t="s">
        <v>38</v>
      </c>
      <c r="D19" s="82">
        <v>707</v>
      </c>
      <c r="E19" s="116">
        <v>700</v>
      </c>
      <c r="F19" s="146">
        <v>22</v>
      </c>
      <c r="G19" s="147">
        <f t="shared" si="0"/>
        <v>64935.06493506494</v>
      </c>
      <c r="H19" s="148">
        <v>63000</v>
      </c>
      <c r="I19" s="149">
        <v>64.319999999999993</v>
      </c>
      <c r="J19" s="150">
        <v>0.73</v>
      </c>
      <c r="K19" s="150">
        <v>1.27</v>
      </c>
      <c r="L19" s="150">
        <v>3.1</v>
      </c>
      <c r="M19" s="151">
        <v>8.24</v>
      </c>
      <c r="N19" s="83">
        <v>37623.456790123455</v>
      </c>
      <c r="U19" s="145">
        <v>15</v>
      </c>
      <c r="V19" s="82" t="s">
        <v>48</v>
      </c>
      <c r="W19" s="132" t="s">
        <v>59</v>
      </c>
      <c r="X19" s="83">
        <v>28981.481481481485</v>
      </c>
      <c r="Z19" s="88"/>
      <c r="AA19" s="89">
        <v>8</v>
      </c>
      <c r="AB19" s="89" t="s">
        <v>38</v>
      </c>
      <c r="AC19" s="90">
        <v>6263</v>
      </c>
      <c r="AD19" s="91">
        <v>34907.407407407409</v>
      </c>
      <c r="AF19" s="105"/>
      <c r="AG19" s="121" t="s">
        <v>59</v>
      </c>
      <c r="AH19" s="106">
        <v>590</v>
      </c>
      <c r="AI19" s="87">
        <v>28981.481481481485</v>
      </c>
      <c r="AL19" s="1"/>
      <c r="AM19" s="1"/>
      <c r="AN19" s="1"/>
      <c r="AO19" s="3"/>
      <c r="AP19" s="1"/>
      <c r="AQ19" s="1"/>
    </row>
    <row r="20" spans="2:43" x14ac:dyDescent="0.3">
      <c r="B20" s="93">
        <v>16</v>
      </c>
      <c r="C20" s="94" t="s">
        <v>50</v>
      </c>
      <c r="D20" s="95">
        <v>770</v>
      </c>
      <c r="E20" s="96">
        <v>700</v>
      </c>
      <c r="F20" s="97">
        <v>18.5</v>
      </c>
      <c r="G20" s="98">
        <f t="shared" si="0"/>
        <v>77220.077220077219</v>
      </c>
      <c r="H20" s="99">
        <v>77000</v>
      </c>
      <c r="I20" s="100">
        <v>67.459999999999994</v>
      </c>
      <c r="J20" s="101">
        <v>0.51</v>
      </c>
      <c r="K20" s="101">
        <v>1.43</v>
      </c>
      <c r="L20" s="101">
        <v>2.97</v>
      </c>
      <c r="M20" s="102">
        <v>6.26</v>
      </c>
      <c r="N20" s="103">
        <v>31913.580246913582</v>
      </c>
      <c r="U20" s="93">
        <v>16</v>
      </c>
      <c r="V20" s="94" t="s">
        <v>27</v>
      </c>
      <c r="W20" s="112" t="s">
        <v>28</v>
      </c>
      <c r="X20" s="103">
        <v>27191.358024691355</v>
      </c>
      <c r="Z20" s="65">
        <v>700</v>
      </c>
      <c r="AA20" s="62">
        <v>1</v>
      </c>
      <c r="AB20" s="62" t="s">
        <v>38</v>
      </c>
      <c r="AC20" s="73">
        <v>707</v>
      </c>
      <c r="AD20" s="64">
        <v>37623.456790123455</v>
      </c>
      <c r="AF20" s="114" t="s">
        <v>27</v>
      </c>
      <c r="AG20" s="115" t="s">
        <v>30</v>
      </c>
      <c r="AH20" s="116">
        <v>600</v>
      </c>
      <c r="AI20" s="83">
        <v>40709.876543209873</v>
      </c>
      <c r="AL20" s="1"/>
      <c r="AM20" s="1"/>
      <c r="AN20" s="1"/>
      <c r="AO20" s="3"/>
      <c r="AP20" s="1"/>
      <c r="AQ20" s="1"/>
    </row>
    <row r="21" spans="2:43" ht="18.600000000000001" thickBot="1" x14ac:dyDescent="0.35">
      <c r="B21" s="84">
        <v>17</v>
      </c>
      <c r="C21" s="85" t="s">
        <v>31</v>
      </c>
      <c r="D21" s="85">
        <v>43</v>
      </c>
      <c r="E21" s="106">
        <v>400</v>
      </c>
      <c r="F21" s="122">
        <v>20.5</v>
      </c>
      <c r="G21" s="123">
        <f>100/(0.7*F21)*10000</f>
        <v>69686.411149825784</v>
      </c>
      <c r="H21" s="124">
        <v>65000</v>
      </c>
      <c r="I21" s="125">
        <v>60.29</v>
      </c>
      <c r="J21" s="126">
        <v>0.6</v>
      </c>
      <c r="K21" s="126">
        <v>1.91</v>
      </c>
      <c r="L21" s="126">
        <v>4.18</v>
      </c>
      <c r="M21" s="127">
        <v>8.6</v>
      </c>
      <c r="N21" s="87">
        <v>27037.037037037036</v>
      </c>
      <c r="U21" s="84">
        <v>17</v>
      </c>
      <c r="V21" s="85" t="s">
        <v>31</v>
      </c>
      <c r="W21" s="106">
        <v>43</v>
      </c>
      <c r="X21" s="87">
        <v>27037.037037037036</v>
      </c>
      <c r="Z21" s="128"/>
      <c r="AA21" s="85">
        <v>2</v>
      </c>
      <c r="AB21" s="85" t="s">
        <v>50</v>
      </c>
      <c r="AC21" s="86">
        <v>770</v>
      </c>
      <c r="AD21" s="87">
        <v>31913.580246913582</v>
      </c>
      <c r="AF21" s="105"/>
      <c r="AG21" s="121" t="s">
        <v>28</v>
      </c>
      <c r="AH21" s="106">
        <v>400</v>
      </c>
      <c r="AI21" s="87">
        <v>27191.358024691355</v>
      </c>
      <c r="AK21" s="152"/>
      <c r="AL21" s="153"/>
      <c r="AM21" s="153"/>
      <c r="AN21" s="153"/>
      <c r="AO21" s="154"/>
      <c r="AP21" s="1"/>
      <c r="AQ21" s="1"/>
    </row>
    <row r="22" spans="2:43" ht="18.600000000000001" thickBot="1" x14ac:dyDescent="0.35">
      <c r="B22" s="155" t="s">
        <v>73</v>
      </c>
      <c r="C22" s="156"/>
      <c r="D22" s="156"/>
      <c r="E22" s="156"/>
      <c r="F22" s="156"/>
      <c r="G22" s="156"/>
      <c r="H22" s="157"/>
      <c r="I22" s="158">
        <f t="shared" ref="I22:N22" si="1">AVERAGE(I5:I21)</f>
        <v>67.38117647058823</v>
      </c>
      <c r="J22" s="159">
        <f t="shared" si="1"/>
        <v>0.58235294117647052</v>
      </c>
      <c r="K22" s="159">
        <f t="shared" si="1"/>
        <v>1.4876470588235293</v>
      </c>
      <c r="L22" s="160">
        <f t="shared" si="1"/>
        <v>3.3252941176470592</v>
      </c>
      <c r="M22" s="160">
        <f t="shared" si="1"/>
        <v>8.2405882352941155</v>
      </c>
      <c r="N22" s="161">
        <f t="shared" si="1"/>
        <v>35163.398692810457</v>
      </c>
      <c r="X22" s="161">
        <f>AVERAGE(X5:X21)</f>
        <v>35163.398692810457</v>
      </c>
      <c r="AD22" s="161">
        <f>AVERAGE(AD5:AD21)</f>
        <v>35163.398692810457</v>
      </c>
      <c r="AI22" s="161">
        <f>AVERAGE(AI5:AI21)</f>
        <v>35163.398692810457</v>
      </c>
      <c r="AL22" s="1"/>
      <c r="AM22" s="1"/>
      <c r="AN22" s="1"/>
      <c r="AO22" s="3"/>
      <c r="AP22" s="1"/>
      <c r="AQ22" s="1"/>
    </row>
  </sheetData>
  <mergeCells count="26">
    <mergeCell ref="B22:H22"/>
    <mergeCell ref="Z12:Z19"/>
    <mergeCell ref="AF12:AF14"/>
    <mergeCell ref="P13:S13"/>
    <mergeCell ref="AF15:AF16"/>
    <mergeCell ref="AF17:AF19"/>
    <mergeCell ref="Z20:Z21"/>
    <mergeCell ref="AF20:AF21"/>
    <mergeCell ref="AK7:AK11"/>
    <mergeCell ref="AL7:AL8"/>
    <mergeCell ref="AM7:AM8"/>
    <mergeCell ref="AF8:AF11"/>
    <mergeCell ref="AL9:AL10"/>
    <mergeCell ref="AM9:AM10"/>
    <mergeCell ref="Z2:AD2"/>
    <mergeCell ref="AF2:AI2"/>
    <mergeCell ref="P5:S5"/>
    <mergeCell ref="Z5:Z6"/>
    <mergeCell ref="AF6:AF7"/>
    <mergeCell ref="Z7:Z11"/>
    <mergeCell ref="B2:D2"/>
    <mergeCell ref="E2:F2"/>
    <mergeCell ref="G2:K2"/>
    <mergeCell ref="L2:N2"/>
    <mergeCell ref="P2:S2"/>
    <mergeCell ref="U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2022-01-19T11:53:13Z</dcterms:modified>
</cp:coreProperties>
</file>