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K18" i="1"/>
  <c r="L18" i="1" s="1"/>
  <c r="K17" i="1"/>
  <c r="L17" i="1" s="1"/>
  <c r="K16" i="1"/>
  <c r="L16" i="1" s="1"/>
  <c r="K15" i="1"/>
  <c r="L15" i="1" s="1"/>
  <c r="K14" i="1"/>
  <c r="L14" i="1" s="1"/>
  <c r="K13" i="1"/>
  <c r="L13" i="1" s="1"/>
  <c r="K12" i="1"/>
  <c r="L12" i="1" s="1"/>
  <c r="K11" i="1"/>
  <c r="L11" i="1" s="1"/>
  <c r="K10" i="1"/>
  <c r="L10" i="1" s="1"/>
  <c r="K9" i="1"/>
  <c r="L9" i="1" s="1"/>
  <c r="K8" i="1"/>
  <c r="L8" i="1" s="1"/>
  <c r="K7" i="1"/>
  <c r="L7" i="1" s="1"/>
  <c r="K6" i="1"/>
  <c r="L6" i="1" s="1"/>
  <c r="L19" i="1" s="1"/>
  <c r="K19" i="1" l="1"/>
</calcChain>
</file>

<file path=xl/sharedStrings.xml><?xml version="1.0" encoding="utf-8"?>
<sst xmlns="http://schemas.openxmlformats.org/spreadsheetml/2006/main" count="74" uniqueCount="67">
  <si>
    <t xml:space="preserve"> MO soje - Prnjavor, Štrpci - Marko Babić</t>
  </si>
  <si>
    <t>r.br.</t>
  </si>
  <si>
    <t>gz</t>
  </si>
  <si>
    <t>sj. kuća</t>
  </si>
  <si>
    <t>sorta</t>
  </si>
  <si>
    <t>norma sjetve x1000</t>
  </si>
  <si>
    <t>žetva</t>
  </si>
  <si>
    <t>prinos</t>
  </si>
  <si>
    <t>preporuka</t>
  </si>
  <si>
    <t>sijačica</t>
  </si>
  <si>
    <r>
      <t>P m</t>
    </r>
    <r>
      <rPr>
        <sz val="12"/>
        <color theme="1"/>
        <rFont val="Calibri"/>
        <family val="2"/>
      </rPr>
      <t>²</t>
    </r>
  </si>
  <si>
    <t>vlaga %</t>
  </si>
  <si>
    <t>kg</t>
  </si>
  <si>
    <t>sirovo</t>
  </si>
  <si>
    <t>00/0</t>
  </si>
  <si>
    <t>OS</t>
  </si>
  <si>
    <t>Lucija</t>
  </si>
  <si>
    <t>600-700</t>
  </si>
  <si>
    <t>Ema</t>
  </si>
  <si>
    <t>650-700</t>
  </si>
  <si>
    <t>0</t>
  </si>
  <si>
    <t>NS</t>
  </si>
  <si>
    <t>Galina</t>
  </si>
  <si>
    <t>BL</t>
  </si>
  <si>
    <t>Sana</t>
  </si>
  <si>
    <t>500-550</t>
  </si>
  <si>
    <t>0/I</t>
  </si>
  <si>
    <t>BC</t>
  </si>
  <si>
    <t>Bahia</t>
  </si>
  <si>
    <t>450-550</t>
  </si>
  <si>
    <t>Seka</t>
  </si>
  <si>
    <t>580-600</t>
  </si>
  <si>
    <t>Sunce</t>
  </si>
  <si>
    <t>520-560</t>
  </si>
  <si>
    <t>Zora</t>
  </si>
  <si>
    <t>Raiffeisen</t>
  </si>
  <si>
    <t>Gala</t>
  </si>
  <si>
    <t>I</t>
  </si>
  <si>
    <t>Apolo</t>
  </si>
  <si>
    <t>Maximus</t>
  </si>
  <si>
    <t>Wendy</t>
  </si>
  <si>
    <t>Sonja</t>
  </si>
  <si>
    <t>prosjek:</t>
  </si>
  <si>
    <t>2021.</t>
  </si>
  <si>
    <t>predusjev</t>
  </si>
  <si>
    <t>kukuruz</t>
  </si>
  <si>
    <t>sjetva</t>
  </si>
  <si>
    <t>đubrenje</t>
  </si>
  <si>
    <t>osnovno</t>
  </si>
  <si>
    <t>400 kg/ha</t>
  </si>
  <si>
    <t>zaštita</t>
  </si>
  <si>
    <t>Max 51</t>
  </si>
  <si>
    <t>80 g/ha</t>
  </si>
  <si>
    <t>vegetacija</t>
  </si>
  <si>
    <t>09.05.</t>
  </si>
  <si>
    <t>15.02.</t>
  </si>
  <si>
    <t>NPK (6-24-12)</t>
  </si>
  <si>
    <t>stajnjak - goveđi</t>
  </si>
  <si>
    <t>40 t/ha</t>
  </si>
  <si>
    <t>11.05.</t>
  </si>
  <si>
    <t>pre - em.</t>
  </si>
  <si>
    <t>Mont</t>
  </si>
  <si>
    <t>1,2 l/ha</t>
  </si>
  <si>
    <t>20.06.</t>
  </si>
  <si>
    <t>Corum</t>
  </si>
  <si>
    <t>0,9 l/ha</t>
  </si>
  <si>
    <t>04.10.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</si>
</sst>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9" fontId="4" fillId="0" borderId="1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3" fontId="1" fillId="0" borderId="23" xfId="0" applyNumberFormat="1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3" fontId="1" fillId="0" borderId="30" xfId="0" applyNumberFormat="1" applyFont="1" applyBorder="1" applyAlignment="1">
      <alignment horizontal="center" vertical="center"/>
    </xf>
    <xf numFmtId="3" fontId="4" fillId="0" borderId="33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3" fontId="1" fillId="0" borderId="27" xfId="0" applyNumberFormat="1" applyFont="1" applyBorder="1" applyAlignment="1">
      <alignment horizontal="center" vertical="center"/>
    </xf>
    <xf numFmtId="3" fontId="4" fillId="0" borderId="28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3" fontId="1" fillId="0" borderId="42" xfId="0" applyNumberFormat="1" applyFont="1" applyBorder="1" applyAlignment="1">
      <alignment horizontal="center" vertical="center"/>
    </xf>
    <xf numFmtId="3" fontId="4" fillId="0" borderId="4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3" fontId="1" fillId="0" borderId="48" xfId="0" applyNumberFormat="1" applyFont="1" applyBorder="1" applyAlignment="1">
      <alignment horizontal="center" vertical="center"/>
    </xf>
    <xf numFmtId="3" fontId="4" fillId="0" borderId="51" xfId="0" applyNumberFormat="1" applyFont="1" applyBorder="1" applyAlignment="1">
      <alignment horizontal="center" vertical="center"/>
    </xf>
    <xf numFmtId="164" fontId="4" fillId="0" borderId="39" xfId="0" applyNumberFormat="1" applyFont="1" applyBorder="1" applyAlignment="1">
      <alignment horizontal="center" vertical="center"/>
    </xf>
    <xf numFmtId="1" fontId="4" fillId="0" borderId="29" xfId="0" applyNumberFormat="1" applyFont="1" applyBorder="1" applyAlignment="1">
      <alignment horizontal="center" vertical="center"/>
    </xf>
    <xf numFmtId="3" fontId="4" fillId="0" borderId="27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53" xfId="0" applyFont="1" applyBorder="1" applyAlignment="1">
      <alignment horizontal="left" vertical="center"/>
    </xf>
    <xf numFmtId="0" fontId="1" fillId="0" borderId="53" xfId="0" applyFont="1" applyBorder="1" applyAlignment="1">
      <alignment horizontal="center" vertical="center"/>
    </xf>
    <xf numFmtId="0" fontId="1" fillId="0" borderId="53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9"/>
  <sheetViews>
    <sheetView tabSelected="1" topLeftCell="E1" workbookViewId="0">
      <selection activeCell="O13" sqref="O13"/>
    </sheetView>
  </sheetViews>
  <sheetFormatPr defaultColWidth="9.109375" defaultRowHeight="15.6" x14ac:dyDescent="0.3"/>
  <cols>
    <col min="1" max="1" width="1.88671875" style="1" customWidth="1"/>
    <col min="2" max="2" width="5.109375" style="1" customWidth="1"/>
    <col min="3" max="3" width="11.88671875" style="1" customWidth="1"/>
    <col min="4" max="4" width="22.88671875" style="1" customWidth="1"/>
    <col min="5" max="5" width="22.5546875" style="1" customWidth="1"/>
    <col min="6" max="6" width="13.33203125" style="1" customWidth="1"/>
    <col min="7" max="7" width="11" style="1" customWidth="1"/>
    <col min="8" max="10" width="10.6640625" style="1" customWidth="1"/>
    <col min="11" max="12" width="13.88671875" style="1" customWidth="1"/>
    <col min="13" max="13" width="9.109375" style="1"/>
    <col min="14" max="14" width="15.33203125" style="83" customWidth="1"/>
    <col min="15" max="15" width="15.6640625" style="1" customWidth="1"/>
    <col min="16" max="16" width="17.33203125" style="1" customWidth="1"/>
    <col min="17" max="17" width="20.5546875" style="1" customWidth="1"/>
    <col min="18" max="18" width="19.6640625" style="84" customWidth="1"/>
    <col min="19" max="16384" width="9.109375" style="1"/>
  </cols>
  <sheetData>
    <row r="1" spans="2:18" ht="16.2" thickBot="1" x14ac:dyDescent="0.35"/>
    <row r="2" spans="2:18" ht="18.600000000000001" thickBot="1" x14ac:dyDescent="0.35">
      <c r="B2" s="70" t="s">
        <v>0</v>
      </c>
      <c r="C2" s="71"/>
      <c r="D2" s="71"/>
      <c r="E2" s="71"/>
      <c r="F2" s="71"/>
      <c r="G2" s="71"/>
      <c r="H2" s="71"/>
      <c r="I2" s="71"/>
      <c r="J2" s="71"/>
      <c r="K2" s="70" t="s">
        <v>43</v>
      </c>
      <c r="L2" s="72"/>
    </row>
    <row r="3" spans="2:18" ht="16.2" thickBot="1" x14ac:dyDescent="0.35"/>
    <row r="4" spans="2:18" x14ac:dyDescent="0.3">
      <c r="B4" s="73" t="s">
        <v>1</v>
      </c>
      <c r="C4" s="75" t="s">
        <v>2</v>
      </c>
      <c r="D4" s="63" t="s">
        <v>3</v>
      </c>
      <c r="E4" s="78" t="s">
        <v>4</v>
      </c>
      <c r="F4" s="66" t="s">
        <v>5</v>
      </c>
      <c r="G4" s="80"/>
      <c r="H4" s="73" t="s">
        <v>6</v>
      </c>
      <c r="I4" s="81"/>
      <c r="J4" s="81"/>
      <c r="K4" s="73" t="s">
        <v>7</v>
      </c>
      <c r="L4" s="82"/>
      <c r="N4" s="85" t="s">
        <v>44</v>
      </c>
      <c r="O4" s="86" t="s">
        <v>45</v>
      </c>
    </row>
    <row r="5" spans="2:18" ht="16.2" thickBot="1" x14ac:dyDescent="0.35">
      <c r="B5" s="74"/>
      <c r="C5" s="76"/>
      <c r="D5" s="77"/>
      <c r="E5" s="79"/>
      <c r="F5" s="2" t="s">
        <v>8</v>
      </c>
      <c r="G5" s="3" t="s">
        <v>9</v>
      </c>
      <c r="H5" s="2" t="s">
        <v>10</v>
      </c>
      <c r="I5" s="4" t="s">
        <v>11</v>
      </c>
      <c r="J5" s="3" t="s">
        <v>12</v>
      </c>
      <c r="K5" s="2" t="s">
        <v>13</v>
      </c>
      <c r="L5" s="5">
        <v>0.13</v>
      </c>
      <c r="N5" s="85" t="s">
        <v>46</v>
      </c>
      <c r="O5" s="86" t="s">
        <v>54</v>
      </c>
    </row>
    <row r="6" spans="2:18" x14ac:dyDescent="0.3">
      <c r="B6" s="6">
        <v>1</v>
      </c>
      <c r="C6" s="61" t="s">
        <v>14</v>
      </c>
      <c r="D6" s="63" t="s">
        <v>15</v>
      </c>
      <c r="E6" s="7" t="s">
        <v>16</v>
      </c>
      <c r="F6" s="8" t="s">
        <v>17</v>
      </c>
      <c r="G6" s="9">
        <v>675</v>
      </c>
      <c r="H6" s="8">
        <v>486</v>
      </c>
      <c r="I6" s="10">
        <v>13.6</v>
      </c>
      <c r="J6" s="9">
        <v>72</v>
      </c>
      <c r="K6" s="11">
        <f>J6/H6*10000</f>
        <v>1481.4814814814813</v>
      </c>
      <c r="L6" s="12">
        <f>(100-I6)/87*K6</f>
        <v>1471.2643678160919</v>
      </c>
      <c r="N6" s="90" t="s">
        <v>47</v>
      </c>
      <c r="O6" s="90" t="s">
        <v>55</v>
      </c>
      <c r="P6" s="88" t="s">
        <v>48</v>
      </c>
      <c r="Q6" s="86" t="s">
        <v>56</v>
      </c>
      <c r="R6" s="87" t="s">
        <v>49</v>
      </c>
    </row>
    <row r="7" spans="2:18" ht="16.2" thickBot="1" x14ac:dyDescent="0.35">
      <c r="B7" s="13">
        <v>2</v>
      </c>
      <c r="C7" s="62"/>
      <c r="D7" s="64"/>
      <c r="E7" s="14" t="s">
        <v>18</v>
      </c>
      <c r="F7" s="15" t="s">
        <v>19</v>
      </c>
      <c r="G7" s="16">
        <v>675</v>
      </c>
      <c r="H7" s="15">
        <v>486</v>
      </c>
      <c r="I7" s="17">
        <v>12.6</v>
      </c>
      <c r="J7" s="16">
        <v>72</v>
      </c>
      <c r="K7" s="18">
        <f t="shared" ref="K7:K18" si="0">J7/H7*10000</f>
        <v>1481.4814814814813</v>
      </c>
      <c r="L7" s="19">
        <f t="shared" ref="L7:L18" si="1">(100-I7)/87*K7</f>
        <v>1488.2928905917411</v>
      </c>
      <c r="N7" s="89"/>
      <c r="O7" s="89"/>
      <c r="P7" s="89"/>
      <c r="Q7" s="86" t="s">
        <v>57</v>
      </c>
      <c r="R7" s="87" t="s">
        <v>58</v>
      </c>
    </row>
    <row r="8" spans="2:18" ht="16.2" thickBot="1" x14ac:dyDescent="0.35">
      <c r="B8" s="20">
        <v>3</v>
      </c>
      <c r="C8" s="61" t="s">
        <v>20</v>
      </c>
      <c r="D8" s="21" t="s">
        <v>21</v>
      </c>
      <c r="E8" s="22" t="s">
        <v>22</v>
      </c>
      <c r="F8" s="21">
        <v>500</v>
      </c>
      <c r="G8" s="23">
        <v>505</v>
      </c>
      <c r="H8" s="24">
        <v>486</v>
      </c>
      <c r="I8" s="25">
        <v>11.8</v>
      </c>
      <c r="J8" s="26">
        <v>74</v>
      </c>
      <c r="K8" s="27">
        <f t="shared" si="0"/>
        <v>1522.6337448559671</v>
      </c>
      <c r="L8" s="28">
        <f t="shared" si="1"/>
        <v>1543.6355896126011</v>
      </c>
      <c r="N8" s="90" t="s">
        <v>50</v>
      </c>
      <c r="O8" s="90" t="s">
        <v>59</v>
      </c>
      <c r="P8" s="90" t="s">
        <v>60</v>
      </c>
      <c r="Q8" s="86" t="s">
        <v>51</v>
      </c>
      <c r="R8" s="87" t="s">
        <v>52</v>
      </c>
    </row>
    <row r="9" spans="2:18" ht="16.2" thickBot="1" x14ac:dyDescent="0.35">
      <c r="B9" s="29">
        <v>4</v>
      </c>
      <c r="C9" s="62"/>
      <c r="D9" s="30" t="s">
        <v>23</v>
      </c>
      <c r="E9" s="31" t="s">
        <v>24</v>
      </c>
      <c r="F9" s="32" t="s">
        <v>25</v>
      </c>
      <c r="G9" s="33">
        <v>555</v>
      </c>
      <c r="H9" s="21">
        <v>486</v>
      </c>
      <c r="I9" s="34">
        <v>11.9</v>
      </c>
      <c r="J9" s="23">
        <v>100</v>
      </c>
      <c r="K9" s="35">
        <f t="shared" si="0"/>
        <v>2057.6131687242801</v>
      </c>
      <c r="L9" s="36">
        <f t="shared" si="1"/>
        <v>2083.6289674092995</v>
      </c>
      <c r="N9" s="88"/>
      <c r="O9" s="89"/>
      <c r="P9" s="89"/>
      <c r="Q9" s="86" t="s">
        <v>61</v>
      </c>
      <c r="R9" s="87" t="s">
        <v>62</v>
      </c>
    </row>
    <row r="10" spans="2:18" ht="16.2" thickBot="1" x14ac:dyDescent="0.35">
      <c r="B10" s="29">
        <v>5</v>
      </c>
      <c r="C10" s="61" t="s">
        <v>26</v>
      </c>
      <c r="D10" s="21" t="s">
        <v>27</v>
      </c>
      <c r="E10" s="22" t="s">
        <v>28</v>
      </c>
      <c r="F10" s="21" t="s">
        <v>29</v>
      </c>
      <c r="G10" s="23">
        <v>505</v>
      </c>
      <c r="H10" s="24">
        <v>486</v>
      </c>
      <c r="I10" s="25">
        <v>13.3</v>
      </c>
      <c r="J10" s="26">
        <v>98</v>
      </c>
      <c r="K10" s="27">
        <f t="shared" si="0"/>
        <v>2016.4609053497943</v>
      </c>
      <c r="L10" s="28">
        <f t="shared" si="1"/>
        <v>2009.507591883071</v>
      </c>
      <c r="N10" s="89"/>
      <c r="O10" s="86" t="s">
        <v>63</v>
      </c>
      <c r="P10" s="86" t="s">
        <v>53</v>
      </c>
      <c r="Q10" s="86" t="s">
        <v>64</v>
      </c>
      <c r="R10" s="87" t="s">
        <v>65</v>
      </c>
    </row>
    <row r="11" spans="2:18" x14ac:dyDescent="0.3">
      <c r="B11" s="37">
        <v>6</v>
      </c>
      <c r="C11" s="65"/>
      <c r="D11" s="66" t="s">
        <v>15</v>
      </c>
      <c r="E11" s="7" t="s">
        <v>30</v>
      </c>
      <c r="F11" s="8" t="s">
        <v>31</v>
      </c>
      <c r="G11" s="9">
        <v>585</v>
      </c>
      <c r="H11" s="8">
        <v>486</v>
      </c>
      <c r="I11" s="38">
        <v>12</v>
      </c>
      <c r="J11" s="9">
        <v>100</v>
      </c>
      <c r="K11" s="11">
        <f t="shared" si="0"/>
        <v>2057.6131687242801</v>
      </c>
      <c r="L11" s="12">
        <f t="shared" si="1"/>
        <v>2081.263894801571</v>
      </c>
      <c r="N11" s="85" t="s">
        <v>6</v>
      </c>
      <c r="O11" s="86" t="s">
        <v>66</v>
      </c>
    </row>
    <row r="12" spans="2:18" x14ac:dyDescent="0.3">
      <c r="B12" s="39">
        <v>7</v>
      </c>
      <c r="C12" s="65"/>
      <c r="D12" s="67"/>
      <c r="E12" s="40" t="s">
        <v>32</v>
      </c>
      <c r="F12" s="41" t="s">
        <v>33</v>
      </c>
      <c r="G12" s="42">
        <v>555</v>
      </c>
      <c r="H12" s="41">
        <v>486</v>
      </c>
      <c r="I12" s="43">
        <v>13.7</v>
      </c>
      <c r="J12" s="42">
        <v>112</v>
      </c>
      <c r="K12" s="44">
        <f t="shared" si="0"/>
        <v>2304.5267489711937</v>
      </c>
      <c r="L12" s="45">
        <f t="shared" si="1"/>
        <v>2285.984579726598</v>
      </c>
    </row>
    <row r="13" spans="2:18" ht="16.2" thickBot="1" x14ac:dyDescent="0.35">
      <c r="B13" s="46">
        <v>8</v>
      </c>
      <c r="C13" s="65"/>
      <c r="D13" s="68"/>
      <c r="E13" s="14" t="s">
        <v>34</v>
      </c>
      <c r="F13" s="15" t="s">
        <v>31</v>
      </c>
      <c r="G13" s="16">
        <v>585</v>
      </c>
      <c r="H13" s="15">
        <v>243</v>
      </c>
      <c r="I13" s="17">
        <v>11.1</v>
      </c>
      <c r="J13" s="16">
        <v>54</v>
      </c>
      <c r="K13" s="18">
        <f t="shared" si="0"/>
        <v>2222.2222222222222</v>
      </c>
      <c r="L13" s="19">
        <f t="shared" si="1"/>
        <v>2270.7535121328224</v>
      </c>
    </row>
    <row r="14" spans="2:18" ht="16.2" thickBot="1" x14ac:dyDescent="0.35">
      <c r="B14" s="29">
        <v>9</v>
      </c>
      <c r="C14" s="62"/>
      <c r="D14" s="21" t="s">
        <v>35</v>
      </c>
      <c r="E14" s="22" t="s">
        <v>36</v>
      </c>
      <c r="F14" s="21">
        <v>600</v>
      </c>
      <c r="G14" s="23">
        <v>635</v>
      </c>
      <c r="H14" s="24">
        <v>486</v>
      </c>
      <c r="I14" s="25">
        <v>12.4</v>
      </c>
      <c r="J14" s="26">
        <v>96</v>
      </c>
      <c r="K14" s="27">
        <f t="shared" si="0"/>
        <v>1975.3086419753085</v>
      </c>
      <c r="L14" s="28">
        <f t="shared" si="1"/>
        <v>1988.9314601958279</v>
      </c>
    </row>
    <row r="15" spans="2:18" x14ac:dyDescent="0.3">
      <c r="B15" s="37">
        <v>10</v>
      </c>
      <c r="C15" s="61" t="s">
        <v>37</v>
      </c>
      <c r="D15" s="66" t="s">
        <v>21</v>
      </c>
      <c r="E15" s="7" t="s">
        <v>38</v>
      </c>
      <c r="F15" s="8">
        <v>450</v>
      </c>
      <c r="G15" s="9">
        <v>463</v>
      </c>
      <c r="H15" s="8">
        <v>486</v>
      </c>
      <c r="I15" s="10">
        <v>13.5</v>
      </c>
      <c r="J15" s="9">
        <v>92</v>
      </c>
      <c r="K15" s="11">
        <f t="shared" si="0"/>
        <v>1893.0041152263375</v>
      </c>
      <c r="L15" s="12">
        <f t="shared" si="1"/>
        <v>1882.1247812307838</v>
      </c>
    </row>
    <row r="16" spans="2:18" ht="16.2" thickBot="1" x14ac:dyDescent="0.35">
      <c r="B16" s="13">
        <v>11</v>
      </c>
      <c r="C16" s="65"/>
      <c r="D16" s="68"/>
      <c r="E16" s="14" t="s">
        <v>39</v>
      </c>
      <c r="F16" s="15">
        <v>450</v>
      </c>
      <c r="G16" s="16">
        <v>463</v>
      </c>
      <c r="H16" s="15">
        <v>486</v>
      </c>
      <c r="I16" s="17">
        <v>12.7</v>
      </c>
      <c r="J16" s="16">
        <v>112</v>
      </c>
      <c r="K16" s="18">
        <f t="shared" si="0"/>
        <v>2304.5267489711937</v>
      </c>
      <c r="L16" s="19">
        <f t="shared" si="1"/>
        <v>2312.4733929331633</v>
      </c>
    </row>
    <row r="17" spans="2:12" ht="16.2" thickBot="1" x14ac:dyDescent="0.35">
      <c r="B17" s="29">
        <v>12</v>
      </c>
      <c r="C17" s="65"/>
      <c r="D17" s="21" t="s">
        <v>35</v>
      </c>
      <c r="E17" s="22" t="s">
        <v>40</v>
      </c>
      <c r="F17" s="21">
        <v>500</v>
      </c>
      <c r="G17" s="23">
        <v>505</v>
      </c>
      <c r="H17" s="24">
        <v>486</v>
      </c>
      <c r="I17" s="25">
        <v>13.3</v>
      </c>
      <c r="J17" s="26">
        <v>146</v>
      </c>
      <c r="K17" s="27">
        <f t="shared" si="0"/>
        <v>3004.1152263374488</v>
      </c>
      <c r="L17" s="28">
        <f t="shared" si="1"/>
        <v>2993.7562083155954</v>
      </c>
    </row>
    <row r="18" spans="2:12" ht="16.2" thickBot="1" x14ac:dyDescent="0.35">
      <c r="B18" s="47">
        <v>13</v>
      </c>
      <c r="C18" s="69"/>
      <c r="D18" s="48" t="s">
        <v>23</v>
      </c>
      <c r="E18" s="49" t="s">
        <v>41</v>
      </c>
      <c r="F18" s="24" t="s">
        <v>25</v>
      </c>
      <c r="G18" s="26">
        <v>555</v>
      </c>
      <c r="H18" s="50">
        <v>486</v>
      </c>
      <c r="I18" s="51">
        <v>15.2</v>
      </c>
      <c r="J18" s="52">
        <v>106</v>
      </c>
      <c r="K18" s="53">
        <f t="shared" si="0"/>
        <v>2181.0699588477369</v>
      </c>
      <c r="L18" s="54">
        <f t="shared" si="1"/>
        <v>2125.9164656354951</v>
      </c>
    </row>
    <row r="19" spans="2:12" ht="16.2" thickBot="1" x14ac:dyDescent="0.35">
      <c r="B19" s="58" t="s">
        <v>42</v>
      </c>
      <c r="C19" s="59"/>
      <c r="D19" s="59"/>
      <c r="E19" s="59"/>
      <c r="F19" s="59"/>
      <c r="G19" s="59"/>
      <c r="H19" s="60"/>
      <c r="I19" s="55">
        <f>AVERAGE(I6:I18)</f>
        <v>12.853846153846153</v>
      </c>
      <c r="J19" s="56">
        <f t="shared" ref="J19:L19" si="2">AVERAGE(J6:J18)</f>
        <v>94.92307692307692</v>
      </c>
      <c r="K19" s="57">
        <f t="shared" si="2"/>
        <v>2038.6198163975944</v>
      </c>
      <c r="L19" s="36">
        <f t="shared" si="2"/>
        <v>2041.3487463295894</v>
      </c>
    </row>
  </sheetData>
  <mergeCells count="23">
    <mergeCell ref="P8:P9"/>
    <mergeCell ref="O8:O9"/>
    <mergeCell ref="P6:P7"/>
    <mergeCell ref="O6:O7"/>
    <mergeCell ref="N6:N7"/>
    <mergeCell ref="N8:N10"/>
    <mergeCell ref="B2:J2"/>
    <mergeCell ref="K2:L2"/>
    <mergeCell ref="B4:B5"/>
    <mergeCell ref="C4:C5"/>
    <mergeCell ref="D4:D5"/>
    <mergeCell ref="E4:E5"/>
    <mergeCell ref="F4:G4"/>
    <mergeCell ref="H4:J4"/>
    <mergeCell ref="K4:L4"/>
    <mergeCell ref="B19:H19"/>
    <mergeCell ref="C6:C7"/>
    <mergeCell ref="D6:D7"/>
    <mergeCell ref="C8:C9"/>
    <mergeCell ref="C10:C14"/>
    <mergeCell ref="D11:D13"/>
    <mergeCell ref="C15:C18"/>
    <mergeCell ref="D15:D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2021-10-12T11:22:02Z</dcterms:modified>
</cp:coreProperties>
</file>