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8" i="1" l="1"/>
  <c r="AC28" i="1"/>
  <c r="W28" i="1"/>
  <c r="M28" i="1"/>
  <c r="L28" i="1"/>
  <c r="K28" i="1"/>
  <c r="J28" i="1"/>
  <c r="I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<sst xmlns="http://schemas.openxmlformats.org/spreadsheetml/2006/main" count="206" uniqueCount="71">
  <si>
    <t>MO kukuruza</t>
  </si>
  <si>
    <t>silaža</t>
  </si>
  <si>
    <t>Gradiška, Karajzovci - Goran Šušnjar</t>
  </si>
  <si>
    <t>2020.</t>
  </si>
  <si>
    <t>analiza prinosa po institutima i GZ</t>
  </si>
  <si>
    <t xml:space="preserve">rang hibrida po prinosu </t>
  </si>
  <si>
    <t>rang hibrida po GZ</t>
  </si>
  <si>
    <t>rang hibrida po institutima</t>
  </si>
  <si>
    <t>red. br.</t>
  </si>
  <si>
    <t>institut</t>
  </si>
  <si>
    <t>hibrid</t>
  </si>
  <si>
    <t>gz</t>
  </si>
  <si>
    <t>norma sjetve (cm)</t>
  </si>
  <si>
    <t xml:space="preserve">br. biljaka u sjetvi </t>
  </si>
  <si>
    <t>broj biljaka 03.06.</t>
  </si>
  <si>
    <t>vlaga %</t>
  </si>
  <si>
    <t>sirove    masti %</t>
  </si>
  <si>
    <t>sirovi    pepeo %</t>
  </si>
  <si>
    <t>sirovi protein %</t>
  </si>
  <si>
    <t>prinos kg/ha</t>
  </si>
  <si>
    <t>rang</t>
  </si>
  <si>
    <t>institut / GZ</t>
  </si>
  <si>
    <t>broj hibrida</t>
  </si>
  <si>
    <t xml:space="preserve">prinos </t>
  </si>
  <si>
    <t>prinos</t>
  </si>
  <si>
    <t>GZ</t>
  </si>
  <si>
    <t>NS</t>
  </si>
  <si>
    <t>instituti</t>
  </si>
  <si>
    <t>OS</t>
  </si>
  <si>
    <t>Rudolfov 60</t>
  </si>
  <si>
    <t>Dekalb</t>
  </si>
  <si>
    <t>x</t>
  </si>
  <si>
    <t>BC</t>
  </si>
  <si>
    <t>predusjev</t>
  </si>
  <si>
    <t>pšenica</t>
  </si>
  <si>
    <t>Pioneer</t>
  </si>
  <si>
    <t>KWS</t>
  </si>
  <si>
    <t>Mikado</t>
  </si>
  <si>
    <t>Syngenta</t>
  </si>
  <si>
    <t>Senko</t>
  </si>
  <si>
    <t>Majstor</t>
  </si>
  <si>
    <t>sjetva</t>
  </si>
  <si>
    <t>24.04.</t>
  </si>
  <si>
    <t>ZP</t>
  </si>
  <si>
    <t>Konsens</t>
  </si>
  <si>
    <t>đubrenje</t>
  </si>
  <si>
    <t>20.04.</t>
  </si>
  <si>
    <t>osnovno, po oranju</t>
  </si>
  <si>
    <t>NPK(15-15-15)</t>
  </si>
  <si>
    <t>350 kg/ha</t>
  </si>
  <si>
    <t>0725</t>
  </si>
  <si>
    <t>UREA(46%)</t>
  </si>
  <si>
    <t>zaštita</t>
  </si>
  <si>
    <t>2. list</t>
  </si>
  <si>
    <t>osnovni tretman herbicidima</t>
  </si>
  <si>
    <t>Adengo+Cambio</t>
  </si>
  <si>
    <t>0,45 + 2 l/ha</t>
  </si>
  <si>
    <t>Kleopatras</t>
  </si>
  <si>
    <t>5/6 list</t>
  </si>
  <si>
    <t>korekcija</t>
  </si>
  <si>
    <t>Peak+ Banvel</t>
  </si>
  <si>
    <t xml:space="preserve">20gr + 0,6 l/ha </t>
  </si>
  <si>
    <t>Zoan</t>
  </si>
  <si>
    <t>Velimir</t>
  </si>
  <si>
    <t>siliranje</t>
  </si>
  <si>
    <t>14.09.</t>
  </si>
  <si>
    <t>Atomic</t>
  </si>
  <si>
    <t>Lila</t>
  </si>
  <si>
    <t>Jullen</t>
  </si>
  <si>
    <t>prosjek</t>
  </si>
  <si>
    <t>Hibrid Dekalb 4717 nije vagan zbog tehničke greške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</si>
</sst>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49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5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3" fontId="1" fillId="0" borderId="57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/>
    </xf>
    <xf numFmtId="2" fontId="1" fillId="0" borderId="55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0"/>
  <sheetViews>
    <sheetView tabSelected="1" topLeftCell="H1" zoomScale="55" zoomScaleNormal="55" workbookViewId="0">
      <selection activeCell="Q23" sqref="Q23"/>
    </sheetView>
  </sheetViews>
  <sheetFormatPr defaultColWidth="9.6640625" defaultRowHeight="18" x14ac:dyDescent="0.3"/>
  <cols>
    <col min="1" max="1" width="1" style="52" customWidth="1"/>
    <col min="2" max="2" width="9.6640625" style="52" customWidth="1"/>
    <col min="3" max="4" width="13.6640625" style="52" customWidth="1"/>
    <col min="5" max="12" width="9.6640625" style="52" customWidth="1"/>
    <col min="13" max="13" width="13.6640625" style="52" customWidth="1"/>
    <col min="14" max="14" width="9.6640625" style="52"/>
    <col min="15" max="15" width="9.6640625" style="52" customWidth="1"/>
    <col min="16" max="16" width="13.6640625" style="52" customWidth="1"/>
    <col min="17" max="17" width="9.6640625" style="52" customWidth="1"/>
    <col min="18" max="18" width="13.6640625" style="52" customWidth="1"/>
    <col min="19" max="19" width="9.6640625" style="52"/>
    <col min="20" max="20" width="9.6640625" style="52" customWidth="1"/>
    <col min="21" max="23" width="13.6640625" style="52" customWidth="1"/>
    <col min="24" max="24" width="9.6640625" style="52"/>
    <col min="25" max="26" width="9.6640625" style="52" customWidth="1"/>
    <col min="27" max="29" width="13.6640625" style="52" customWidth="1"/>
    <col min="30" max="30" width="9.6640625" style="52"/>
    <col min="31" max="31" width="13.6640625" style="52" customWidth="1"/>
    <col min="32" max="32" width="9.6640625" style="52" customWidth="1"/>
    <col min="33" max="34" width="13.6640625" style="52" customWidth="1"/>
    <col min="35" max="35" width="9.6640625" style="52"/>
    <col min="36" max="36" width="12.33203125" style="125" bestFit="1" customWidth="1"/>
    <col min="37" max="37" width="10.33203125" style="52" bestFit="1" customWidth="1"/>
    <col min="38" max="38" width="32.109375" style="52" bestFit="1" customWidth="1"/>
    <col min="39" max="39" width="19.5546875" style="52" bestFit="1" customWidth="1"/>
    <col min="40" max="40" width="18.109375" style="126" bestFit="1" customWidth="1"/>
    <col min="41" max="16384" width="9.6640625" style="52"/>
  </cols>
  <sheetData>
    <row r="1" spans="2:40" s="1" customFormat="1" ht="18.600000000000001" thickBot="1" x14ac:dyDescent="0.35">
      <c r="AJ1" s="2"/>
      <c r="AN1" s="3"/>
    </row>
    <row r="2" spans="2:40" s="1" customFormat="1" ht="18.600000000000001" thickBot="1" x14ac:dyDescent="0.35">
      <c r="B2" s="4" t="s">
        <v>0</v>
      </c>
      <c r="C2" s="5"/>
      <c r="D2" s="6"/>
      <c r="E2" s="4" t="s">
        <v>1</v>
      </c>
      <c r="F2" s="6"/>
      <c r="G2" s="4" t="s">
        <v>2</v>
      </c>
      <c r="H2" s="5"/>
      <c r="I2" s="5"/>
      <c r="J2" s="5"/>
      <c r="K2" s="6"/>
      <c r="L2" s="7" t="s">
        <v>3</v>
      </c>
      <c r="M2" s="8"/>
      <c r="O2" s="9" t="s">
        <v>4</v>
      </c>
      <c r="P2" s="10"/>
      <c r="Q2" s="10"/>
      <c r="R2" s="11"/>
      <c r="T2" s="9" t="s">
        <v>5</v>
      </c>
      <c r="U2" s="10"/>
      <c r="V2" s="10"/>
      <c r="W2" s="11"/>
      <c r="Y2" s="9" t="s">
        <v>6</v>
      </c>
      <c r="Z2" s="10"/>
      <c r="AA2" s="10"/>
      <c r="AB2" s="10"/>
      <c r="AC2" s="11"/>
      <c r="AE2" s="4" t="s">
        <v>7</v>
      </c>
      <c r="AF2" s="5"/>
      <c r="AG2" s="5"/>
      <c r="AH2" s="6"/>
      <c r="AJ2" s="2"/>
      <c r="AN2" s="3"/>
    </row>
    <row r="3" spans="2:40" s="1" customFormat="1" ht="18.600000000000001" thickBot="1" x14ac:dyDescent="0.35">
      <c r="C3" s="12"/>
      <c r="D3" s="13"/>
      <c r="E3" s="13"/>
      <c r="F3" s="13"/>
      <c r="G3" s="13"/>
      <c r="H3" s="13"/>
      <c r="I3" s="13"/>
      <c r="J3" s="13"/>
      <c r="O3" s="14"/>
      <c r="P3" s="14"/>
      <c r="Q3" s="14"/>
      <c r="R3" s="14"/>
      <c r="T3" s="14"/>
      <c r="U3" s="14"/>
      <c r="V3" s="14"/>
      <c r="W3" s="14"/>
      <c r="Y3" s="14"/>
      <c r="Z3" s="14"/>
      <c r="AA3" s="14"/>
      <c r="AB3" s="14"/>
      <c r="AC3" s="14"/>
      <c r="AE3" s="15"/>
      <c r="AF3" s="15"/>
      <c r="AG3" s="15"/>
      <c r="AH3" s="16"/>
      <c r="AJ3" s="2"/>
      <c r="AN3" s="3"/>
    </row>
    <row r="4" spans="2:40" s="27" customFormat="1" ht="54.6" thickBot="1" x14ac:dyDescent="0.35">
      <c r="B4" s="17" t="s">
        <v>8</v>
      </c>
      <c r="C4" s="18" t="s">
        <v>9</v>
      </c>
      <c r="D4" s="18" t="s">
        <v>10</v>
      </c>
      <c r="E4" s="19" t="s">
        <v>11</v>
      </c>
      <c r="F4" s="20" t="s">
        <v>12</v>
      </c>
      <c r="G4" s="21" t="s">
        <v>13</v>
      </c>
      <c r="H4" s="22" t="s">
        <v>14</v>
      </c>
      <c r="I4" s="23" t="s">
        <v>15</v>
      </c>
      <c r="J4" s="24" t="s">
        <v>16</v>
      </c>
      <c r="K4" s="24" t="s">
        <v>17</v>
      </c>
      <c r="L4" s="25" t="s">
        <v>18</v>
      </c>
      <c r="M4" s="26" t="s">
        <v>19</v>
      </c>
      <c r="O4" s="28" t="s">
        <v>20</v>
      </c>
      <c r="P4" s="29" t="s">
        <v>21</v>
      </c>
      <c r="Q4" s="29" t="s">
        <v>22</v>
      </c>
      <c r="R4" s="30" t="s">
        <v>23</v>
      </c>
      <c r="T4" s="31" t="s">
        <v>20</v>
      </c>
      <c r="U4" s="32" t="s">
        <v>9</v>
      </c>
      <c r="V4" s="33" t="s">
        <v>10</v>
      </c>
      <c r="W4" s="34" t="s">
        <v>24</v>
      </c>
      <c r="Y4" s="31" t="s">
        <v>25</v>
      </c>
      <c r="Z4" s="32" t="s">
        <v>20</v>
      </c>
      <c r="AA4" s="32" t="s">
        <v>9</v>
      </c>
      <c r="AB4" s="33" t="s">
        <v>10</v>
      </c>
      <c r="AC4" s="34" t="s">
        <v>24</v>
      </c>
      <c r="AE4" s="35" t="s">
        <v>9</v>
      </c>
      <c r="AF4" s="36" t="s">
        <v>20</v>
      </c>
      <c r="AG4" s="37" t="s">
        <v>10</v>
      </c>
      <c r="AH4" s="38" t="s">
        <v>23</v>
      </c>
      <c r="AJ4" s="39"/>
      <c r="AN4" s="40"/>
    </row>
    <row r="5" spans="2:40" ht="18.600000000000001" thickBot="1" x14ac:dyDescent="0.35">
      <c r="B5" s="41">
        <v>1</v>
      </c>
      <c r="C5" s="42" t="s">
        <v>26</v>
      </c>
      <c r="D5" s="43">
        <v>770</v>
      </c>
      <c r="E5" s="44">
        <v>700</v>
      </c>
      <c r="F5" s="45">
        <v>18.399999999999999</v>
      </c>
      <c r="G5" s="46">
        <f>100/(0.7*F5)*10000</f>
        <v>77639.751552795031</v>
      </c>
      <c r="H5" s="47">
        <v>74000</v>
      </c>
      <c r="I5" s="48">
        <v>61.05</v>
      </c>
      <c r="J5" s="49">
        <v>0.6</v>
      </c>
      <c r="K5" s="49">
        <v>1.56</v>
      </c>
      <c r="L5" s="50">
        <v>3.06</v>
      </c>
      <c r="M5" s="51">
        <v>40476</v>
      </c>
      <c r="O5" s="53" t="s">
        <v>27</v>
      </c>
      <c r="P5" s="54"/>
      <c r="Q5" s="54"/>
      <c r="R5" s="55"/>
      <c r="T5" s="56">
        <v>1</v>
      </c>
      <c r="U5" s="57" t="s">
        <v>28</v>
      </c>
      <c r="V5" s="58" t="s">
        <v>29</v>
      </c>
      <c r="W5" s="59">
        <v>53102</v>
      </c>
      <c r="Y5" s="60">
        <v>300</v>
      </c>
      <c r="Z5" s="61">
        <v>1</v>
      </c>
      <c r="AA5" s="61" t="s">
        <v>30</v>
      </c>
      <c r="AB5" s="62">
        <v>4717</v>
      </c>
      <c r="AC5" s="63" t="s">
        <v>31</v>
      </c>
      <c r="AE5" s="64" t="s">
        <v>32</v>
      </c>
      <c r="AF5" s="57">
        <v>1</v>
      </c>
      <c r="AG5" s="58">
        <v>747</v>
      </c>
      <c r="AH5" s="59">
        <v>49702</v>
      </c>
      <c r="AJ5" s="65" t="s">
        <v>33</v>
      </c>
      <c r="AK5" s="66" t="s">
        <v>34</v>
      </c>
      <c r="AL5" s="1"/>
      <c r="AM5" s="1"/>
      <c r="AN5" s="40"/>
    </row>
    <row r="6" spans="2:40" ht="18.600000000000001" thickBot="1" x14ac:dyDescent="0.35">
      <c r="B6" s="67">
        <v>2</v>
      </c>
      <c r="C6" s="68" t="s">
        <v>32</v>
      </c>
      <c r="D6" s="69">
        <v>747</v>
      </c>
      <c r="E6" s="70">
        <v>740</v>
      </c>
      <c r="F6" s="71">
        <v>22.3</v>
      </c>
      <c r="G6" s="72">
        <f t="shared" ref="G6:G27" si="0">100/(0.7*F6)*10000</f>
        <v>64061.499039077513</v>
      </c>
      <c r="H6" s="73">
        <v>58000</v>
      </c>
      <c r="I6" s="74">
        <v>70.39</v>
      </c>
      <c r="J6" s="75">
        <v>2.68</v>
      </c>
      <c r="K6" s="75">
        <v>1.36</v>
      </c>
      <c r="L6" s="76">
        <v>2.68</v>
      </c>
      <c r="M6" s="77">
        <v>49702</v>
      </c>
      <c r="O6" s="78">
        <v>1</v>
      </c>
      <c r="P6" s="57" t="s">
        <v>35</v>
      </c>
      <c r="Q6" s="79">
        <v>3</v>
      </c>
      <c r="R6" s="80">
        <v>46842</v>
      </c>
      <c r="T6" s="81">
        <v>2</v>
      </c>
      <c r="U6" s="82" t="s">
        <v>36</v>
      </c>
      <c r="V6" s="83" t="s">
        <v>37</v>
      </c>
      <c r="W6" s="84">
        <v>51190</v>
      </c>
      <c r="Y6" s="85">
        <v>400</v>
      </c>
      <c r="Z6" s="86">
        <v>1</v>
      </c>
      <c r="AA6" s="86" t="s">
        <v>38</v>
      </c>
      <c r="AB6" s="87" t="s">
        <v>39</v>
      </c>
      <c r="AC6" s="88">
        <v>43692</v>
      </c>
      <c r="AE6" s="89"/>
      <c r="AF6" s="82">
        <v>2</v>
      </c>
      <c r="AG6" s="90" t="s">
        <v>40</v>
      </c>
      <c r="AH6" s="84">
        <v>40000</v>
      </c>
      <c r="AJ6" s="65" t="s">
        <v>41</v>
      </c>
      <c r="AK6" s="66" t="s">
        <v>42</v>
      </c>
      <c r="AL6" s="1"/>
      <c r="AM6" s="1"/>
      <c r="AN6" s="40"/>
    </row>
    <row r="7" spans="2:40" ht="18.600000000000001" thickBot="1" x14ac:dyDescent="0.35">
      <c r="B7" s="67">
        <v>3</v>
      </c>
      <c r="C7" s="82" t="s">
        <v>43</v>
      </c>
      <c r="D7" s="68">
        <v>873</v>
      </c>
      <c r="E7" s="70">
        <v>700</v>
      </c>
      <c r="F7" s="71">
        <v>19.399999999999999</v>
      </c>
      <c r="G7" s="72">
        <f t="shared" si="0"/>
        <v>73637.702503681896</v>
      </c>
      <c r="H7" s="73">
        <v>70000</v>
      </c>
      <c r="I7" s="74">
        <v>69.34</v>
      </c>
      <c r="J7" s="75">
        <v>0.33</v>
      </c>
      <c r="K7" s="75">
        <v>1.64</v>
      </c>
      <c r="L7" s="76">
        <v>3.01</v>
      </c>
      <c r="M7" s="77">
        <v>48214</v>
      </c>
      <c r="O7" s="91">
        <v>2</v>
      </c>
      <c r="P7" s="68" t="s">
        <v>36</v>
      </c>
      <c r="Q7" s="92">
        <v>3</v>
      </c>
      <c r="R7" s="93">
        <v>46265</v>
      </c>
      <c r="T7" s="41">
        <v>3</v>
      </c>
      <c r="U7" s="42" t="s">
        <v>32</v>
      </c>
      <c r="V7" s="94">
        <v>747</v>
      </c>
      <c r="W7" s="80">
        <v>49702</v>
      </c>
      <c r="Y7" s="64">
        <v>500</v>
      </c>
      <c r="Z7" s="57">
        <v>1</v>
      </c>
      <c r="AA7" s="57" t="s">
        <v>36</v>
      </c>
      <c r="AB7" s="58" t="s">
        <v>44</v>
      </c>
      <c r="AC7" s="59">
        <v>45342</v>
      </c>
      <c r="AE7" s="85" t="s">
        <v>30</v>
      </c>
      <c r="AF7" s="86">
        <v>1</v>
      </c>
      <c r="AG7" s="87">
        <v>4717</v>
      </c>
      <c r="AH7" s="88" t="s">
        <v>31</v>
      </c>
      <c r="AJ7" s="95" t="s">
        <v>45</v>
      </c>
      <c r="AK7" s="96" t="s">
        <v>46</v>
      </c>
      <c r="AL7" s="97" t="s">
        <v>47</v>
      </c>
      <c r="AM7" s="66" t="s">
        <v>48</v>
      </c>
      <c r="AN7" s="98" t="s">
        <v>49</v>
      </c>
    </row>
    <row r="8" spans="2:40" x14ac:dyDescent="0.3">
      <c r="B8" s="67">
        <v>4</v>
      </c>
      <c r="C8" s="82" t="s">
        <v>43</v>
      </c>
      <c r="D8" s="68">
        <v>753</v>
      </c>
      <c r="E8" s="70">
        <v>700</v>
      </c>
      <c r="F8" s="71">
        <v>19.399999999999999</v>
      </c>
      <c r="G8" s="72">
        <f t="shared" si="0"/>
        <v>73637.702503681896</v>
      </c>
      <c r="H8" s="73">
        <v>59000</v>
      </c>
      <c r="I8" s="74">
        <v>62.97</v>
      </c>
      <c r="J8" s="75">
        <v>0.57999999999999996</v>
      </c>
      <c r="K8" s="75">
        <v>1.66</v>
      </c>
      <c r="L8" s="76">
        <v>2.46</v>
      </c>
      <c r="M8" s="77">
        <v>41964</v>
      </c>
      <c r="O8" s="91">
        <v>3</v>
      </c>
      <c r="P8" s="99" t="s">
        <v>28</v>
      </c>
      <c r="Q8" s="92">
        <v>3</v>
      </c>
      <c r="R8" s="93">
        <v>45705</v>
      </c>
      <c r="T8" s="67">
        <v>4</v>
      </c>
      <c r="U8" s="68" t="s">
        <v>35</v>
      </c>
      <c r="V8" s="92">
        <v>1535</v>
      </c>
      <c r="W8" s="93">
        <v>49405</v>
      </c>
      <c r="Y8" s="100"/>
      <c r="Z8" s="68">
        <v>2</v>
      </c>
      <c r="AA8" s="68" t="s">
        <v>35</v>
      </c>
      <c r="AB8" s="101" t="s">
        <v>50</v>
      </c>
      <c r="AC8" s="93">
        <v>43800</v>
      </c>
      <c r="AE8" s="64" t="s">
        <v>36</v>
      </c>
      <c r="AF8" s="57">
        <v>1</v>
      </c>
      <c r="AG8" s="79" t="s">
        <v>37</v>
      </c>
      <c r="AH8" s="59">
        <v>51190</v>
      </c>
      <c r="AJ8" s="102"/>
      <c r="AK8" s="103"/>
      <c r="AL8" s="104"/>
      <c r="AM8" s="66" t="s">
        <v>51</v>
      </c>
      <c r="AN8" s="105" t="s">
        <v>49</v>
      </c>
    </row>
    <row r="9" spans="2:40" x14ac:dyDescent="0.3">
      <c r="B9" s="67">
        <v>5</v>
      </c>
      <c r="C9" s="82" t="s">
        <v>43</v>
      </c>
      <c r="D9" s="68">
        <v>735</v>
      </c>
      <c r="E9" s="70">
        <v>700</v>
      </c>
      <c r="F9" s="71">
        <v>19.399999999999999</v>
      </c>
      <c r="G9" s="72">
        <f t="shared" si="0"/>
        <v>73637.702503681896</v>
      </c>
      <c r="H9" s="73">
        <v>47000</v>
      </c>
      <c r="I9" s="74">
        <v>62.29</v>
      </c>
      <c r="J9" s="75">
        <v>0.65</v>
      </c>
      <c r="K9" s="75">
        <v>1.38</v>
      </c>
      <c r="L9" s="76">
        <v>3.05</v>
      </c>
      <c r="M9" s="77">
        <v>41369</v>
      </c>
      <c r="O9" s="91">
        <v>4</v>
      </c>
      <c r="P9" s="68" t="s">
        <v>32</v>
      </c>
      <c r="Q9" s="106">
        <v>2</v>
      </c>
      <c r="R9" s="93">
        <v>44851</v>
      </c>
      <c r="T9" s="67">
        <v>5</v>
      </c>
      <c r="U9" s="68" t="s">
        <v>43</v>
      </c>
      <c r="V9" s="92">
        <v>873</v>
      </c>
      <c r="W9" s="93">
        <v>48214</v>
      </c>
      <c r="Y9" s="100"/>
      <c r="Z9" s="68">
        <v>3</v>
      </c>
      <c r="AA9" s="68" t="s">
        <v>26</v>
      </c>
      <c r="AB9" s="101">
        <v>5010</v>
      </c>
      <c r="AC9" s="93">
        <v>42951</v>
      </c>
      <c r="AE9" s="100"/>
      <c r="AF9" s="68">
        <v>2</v>
      </c>
      <c r="AG9" s="101" t="s">
        <v>44</v>
      </c>
      <c r="AH9" s="93">
        <v>45342</v>
      </c>
      <c r="AJ9" s="96" t="s">
        <v>52</v>
      </c>
      <c r="AK9" s="107" t="s">
        <v>53</v>
      </c>
      <c r="AL9" s="66" t="s">
        <v>54</v>
      </c>
      <c r="AM9" s="66" t="s">
        <v>55</v>
      </c>
      <c r="AN9" s="98" t="s">
        <v>56</v>
      </c>
    </row>
    <row r="10" spans="2:40" ht="18.600000000000001" thickBot="1" x14ac:dyDescent="0.35">
      <c r="B10" s="108">
        <v>6</v>
      </c>
      <c r="C10" s="109" t="s">
        <v>43</v>
      </c>
      <c r="D10" s="109">
        <v>707</v>
      </c>
      <c r="E10" s="110">
        <v>700</v>
      </c>
      <c r="F10" s="111">
        <v>19.399999999999999</v>
      </c>
      <c r="G10" s="112">
        <f t="shared" si="0"/>
        <v>73637.702503681896</v>
      </c>
      <c r="H10" s="113">
        <v>58000</v>
      </c>
      <c r="I10" s="114">
        <v>63.73</v>
      </c>
      <c r="J10" s="115">
        <v>0.6</v>
      </c>
      <c r="K10" s="115">
        <v>1.66</v>
      </c>
      <c r="L10" s="116">
        <v>3.21</v>
      </c>
      <c r="M10" s="117">
        <v>46726</v>
      </c>
      <c r="O10" s="91">
        <v>5</v>
      </c>
      <c r="P10" s="99" t="s">
        <v>43</v>
      </c>
      <c r="Q10" s="106">
        <v>4</v>
      </c>
      <c r="R10" s="93">
        <v>44568</v>
      </c>
      <c r="T10" s="67">
        <v>6</v>
      </c>
      <c r="U10" s="68" t="s">
        <v>35</v>
      </c>
      <c r="V10" s="101">
        <v>1241</v>
      </c>
      <c r="W10" s="93">
        <v>47321</v>
      </c>
      <c r="Y10" s="100"/>
      <c r="Z10" s="68">
        <v>4</v>
      </c>
      <c r="AA10" s="68" t="s">
        <v>32</v>
      </c>
      <c r="AB10" s="101" t="s">
        <v>40</v>
      </c>
      <c r="AC10" s="93">
        <v>40000</v>
      </c>
      <c r="AE10" s="89"/>
      <c r="AF10" s="82">
        <v>3</v>
      </c>
      <c r="AG10" s="83" t="s">
        <v>57</v>
      </c>
      <c r="AH10" s="84">
        <v>42262</v>
      </c>
      <c r="AJ10" s="103"/>
      <c r="AK10" s="107" t="s">
        <v>58</v>
      </c>
      <c r="AL10" s="66" t="s">
        <v>59</v>
      </c>
      <c r="AM10" s="66" t="s">
        <v>60</v>
      </c>
      <c r="AN10" s="98" t="s">
        <v>61</v>
      </c>
    </row>
    <row r="11" spans="2:40" x14ac:dyDescent="0.3">
      <c r="B11" s="41">
        <v>7</v>
      </c>
      <c r="C11" s="118" t="s">
        <v>36</v>
      </c>
      <c r="D11" s="42" t="s">
        <v>37</v>
      </c>
      <c r="E11" s="44">
        <v>620</v>
      </c>
      <c r="F11" s="45">
        <v>19.399999999999999</v>
      </c>
      <c r="G11" s="46">
        <f t="shared" si="0"/>
        <v>73637.702503681896</v>
      </c>
      <c r="H11" s="47">
        <v>61000</v>
      </c>
      <c r="I11" s="48">
        <v>65.31</v>
      </c>
      <c r="J11" s="49">
        <v>0.48</v>
      </c>
      <c r="K11" s="49">
        <v>1.46</v>
      </c>
      <c r="L11" s="50">
        <v>3.17</v>
      </c>
      <c r="M11" s="51">
        <v>51190</v>
      </c>
      <c r="O11" s="91">
        <v>6</v>
      </c>
      <c r="P11" s="68" t="s">
        <v>38</v>
      </c>
      <c r="Q11" s="92">
        <v>4</v>
      </c>
      <c r="R11" s="93">
        <v>43073</v>
      </c>
      <c r="T11" s="67">
        <v>7</v>
      </c>
      <c r="U11" s="68" t="s">
        <v>38</v>
      </c>
      <c r="V11" s="92" t="s">
        <v>62</v>
      </c>
      <c r="W11" s="93">
        <v>47078</v>
      </c>
      <c r="Y11" s="100"/>
      <c r="Z11" s="68">
        <v>5</v>
      </c>
      <c r="AA11" s="68" t="s">
        <v>28</v>
      </c>
      <c r="AB11" s="101" t="s">
        <v>63</v>
      </c>
      <c r="AC11" s="93">
        <v>39175</v>
      </c>
      <c r="AE11" s="119" t="s">
        <v>26</v>
      </c>
      <c r="AF11" s="42">
        <v>1</v>
      </c>
      <c r="AG11" s="94">
        <v>6043</v>
      </c>
      <c r="AH11" s="80">
        <v>44643</v>
      </c>
      <c r="AJ11" s="65" t="s">
        <v>64</v>
      </c>
      <c r="AK11" s="66" t="s">
        <v>65</v>
      </c>
      <c r="AL11" s="1"/>
      <c r="AM11" s="1"/>
      <c r="AN11" s="3"/>
    </row>
    <row r="12" spans="2:40" ht="18.600000000000001" thickBot="1" x14ac:dyDescent="0.35">
      <c r="B12" s="67">
        <v>8</v>
      </c>
      <c r="C12" s="82" t="s">
        <v>36</v>
      </c>
      <c r="D12" s="68" t="s">
        <v>57</v>
      </c>
      <c r="E12" s="70">
        <v>610</v>
      </c>
      <c r="F12" s="71">
        <v>19.399999999999999</v>
      </c>
      <c r="G12" s="72">
        <f t="shared" si="0"/>
        <v>73637.702503681896</v>
      </c>
      <c r="H12" s="73">
        <v>64000</v>
      </c>
      <c r="I12" s="74">
        <v>64.55</v>
      </c>
      <c r="J12" s="75">
        <v>0.7</v>
      </c>
      <c r="K12" s="75">
        <v>1.32</v>
      </c>
      <c r="L12" s="76">
        <v>3.04</v>
      </c>
      <c r="M12" s="77">
        <v>42262</v>
      </c>
      <c r="O12" s="91">
        <v>7</v>
      </c>
      <c r="P12" s="68" t="s">
        <v>26</v>
      </c>
      <c r="Q12" s="92">
        <v>3</v>
      </c>
      <c r="R12" s="93">
        <v>42690</v>
      </c>
      <c r="T12" s="67">
        <v>8</v>
      </c>
      <c r="U12" s="68" t="s">
        <v>43</v>
      </c>
      <c r="V12" s="92">
        <v>707</v>
      </c>
      <c r="W12" s="93">
        <v>46726</v>
      </c>
      <c r="Y12" s="89"/>
      <c r="Z12" s="82">
        <v>6</v>
      </c>
      <c r="AA12" s="82" t="s">
        <v>38</v>
      </c>
      <c r="AB12" s="83" t="s">
        <v>66</v>
      </c>
      <c r="AC12" s="84">
        <v>38280</v>
      </c>
      <c r="AE12" s="100"/>
      <c r="AF12" s="68">
        <v>2</v>
      </c>
      <c r="AG12" s="101">
        <v>5010</v>
      </c>
      <c r="AH12" s="93">
        <v>42951</v>
      </c>
      <c r="AJ12" s="52"/>
      <c r="AL12" s="1"/>
      <c r="AM12" s="1"/>
      <c r="AN12" s="3"/>
    </row>
    <row r="13" spans="2:40" ht="18.600000000000001" thickBot="1" x14ac:dyDescent="0.35">
      <c r="B13" s="67">
        <v>9</v>
      </c>
      <c r="C13" s="82" t="s">
        <v>36</v>
      </c>
      <c r="D13" s="69" t="s">
        <v>44</v>
      </c>
      <c r="E13" s="70">
        <v>590</v>
      </c>
      <c r="F13" s="71">
        <v>19.399999999999999</v>
      </c>
      <c r="G13" s="72">
        <f t="shared" si="0"/>
        <v>73637.702503681896</v>
      </c>
      <c r="H13" s="73">
        <v>63000</v>
      </c>
      <c r="I13" s="74">
        <v>66.739999999999995</v>
      </c>
      <c r="J13" s="75">
        <v>0.44</v>
      </c>
      <c r="K13" s="75">
        <v>1.36</v>
      </c>
      <c r="L13" s="76">
        <v>2.6</v>
      </c>
      <c r="M13" s="77">
        <v>45342</v>
      </c>
      <c r="O13" s="120">
        <v>8</v>
      </c>
      <c r="P13" s="121" t="s">
        <v>30</v>
      </c>
      <c r="Q13" s="83">
        <v>1</v>
      </c>
      <c r="R13" s="122" t="s">
        <v>31</v>
      </c>
      <c r="T13" s="67">
        <v>9</v>
      </c>
      <c r="U13" s="68" t="s">
        <v>36</v>
      </c>
      <c r="V13" s="101" t="s">
        <v>44</v>
      </c>
      <c r="W13" s="93">
        <v>45342</v>
      </c>
      <c r="Y13" s="119">
        <v>600</v>
      </c>
      <c r="Z13" s="42">
        <v>1</v>
      </c>
      <c r="AA13" s="42" t="s">
        <v>28</v>
      </c>
      <c r="AB13" s="94" t="s">
        <v>29</v>
      </c>
      <c r="AC13" s="80">
        <v>53102</v>
      </c>
      <c r="AE13" s="123"/>
      <c r="AF13" s="109">
        <v>3</v>
      </c>
      <c r="AG13" s="124">
        <v>770</v>
      </c>
      <c r="AH13" s="122">
        <v>40476</v>
      </c>
    </row>
    <row r="14" spans="2:40" ht="18.600000000000001" thickBot="1" x14ac:dyDescent="0.35">
      <c r="B14" s="67">
        <v>10</v>
      </c>
      <c r="C14" s="82" t="s">
        <v>35</v>
      </c>
      <c r="D14" s="68">
        <v>1535</v>
      </c>
      <c r="E14" s="70">
        <v>600</v>
      </c>
      <c r="F14" s="71">
        <v>19.399999999999999</v>
      </c>
      <c r="G14" s="72">
        <f t="shared" si="0"/>
        <v>73637.702503681896</v>
      </c>
      <c r="H14" s="73">
        <v>64000</v>
      </c>
      <c r="I14" s="74">
        <v>63.98</v>
      </c>
      <c r="J14" s="75">
        <v>0.44</v>
      </c>
      <c r="K14" s="75">
        <v>1.45</v>
      </c>
      <c r="L14" s="76">
        <v>2.78</v>
      </c>
      <c r="M14" s="77">
        <v>49405</v>
      </c>
      <c r="O14" s="53" t="s">
        <v>25</v>
      </c>
      <c r="P14" s="54"/>
      <c r="Q14" s="54"/>
      <c r="R14" s="55"/>
      <c r="T14" s="67">
        <v>10</v>
      </c>
      <c r="U14" s="68" t="s">
        <v>28</v>
      </c>
      <c r="V14" s="101" t="s">
        <v>67</v>
      </c>
      <c r="W14" s="93">
        <v>44838</v>
      </c>
      <c r="Y14" s="100"/>
      <c r="Z14" s="68">
        <v>2</v>
      </c>
      <c r="AA14" s="68" t="s">
        <v>36</v>
      </c>
      <c r="AB14" s="92" t="s">
        <v>37</v>
      </c>
      <c r="AC14" s="93">
        <v>51190</v>
      </c>
      <c r="AE14" s="64" t="s">
        <v>28</v>
      </c>
      <c r="AF14" s="57">
        <v>1</v>
      </c>
      <c r="AG14" s="58" t="s">
        <v>29</v>
      </c>
      <c r="AH14" s="59">
        <v>53102</v>
      </c>
    </row>
    <row r="15" spans="2:40" x14ac:dyDescent="0.3">
      <c r="B15" s="67">
        <v>11</v>
      </c>
      <c r="C15" s="82" t="s">
        <v>35</v>
      </c>
      <c r="D15" s="69">
        <v>1241</v>
      </c>
      <c r="E15" s="70">
        <v>600</v>
      </c>
      <c r="F15" s="71">
        <v>19.399999999999999</v>
      </c>
      <c r="G15" s="72">
        <f t="shared" si="0"/>
        <v>73637.702503681896</v>
      </c>
      <c r="H15" s="73">
        <v>65000</v>
      </c>
      <c r="I15" s="74">
        <v>65.55</v>
      </c>
      <c r="J15" s="75">
        <v>0.66</v>
      </c>
      <c r="K15" s="75">
        <v>1.31</v>
      </c>
      <c r="L15" s="76">
        <v>2.91</v>
      </c>
      <c r="M15" s="77">
        <v>47321</v>
      </c>
      <c r="O15" s="78">
        <v>1</v>
      </c>
      <c r="P15" s="127">
        <v>600</v>
      </c>
      <c r="Q15" s="128">
        <v>9</v>
      </c>
      <c r="R15" s="80">
        <v>47009</v>
      </c>
      <c r="T15" s="67">
        <v>11</v>
      </c>
      <c r="U15" s="68" t="s">
        <v>26</v>
      </c>
      <c r="V15" s="101">
        <v>6043</v>
      </c>
      <c r="W15" s="93">
        <v>44643</v>
      </c>
      <c r="Y15" s="100"/>
      <c r="Z15" s="68">
        <v>3</v>
      </c>
      <c r="AA15" s="68" t="s">
        <v>35</v>
      </c>
      <c r="AB15" s="92">
        <v>1535</v>
      </c>
      <c r="AC15" s="93">
        <v>49405</v>
      </c>
      <c r="AE15" s="100"/>
      <c r="AF15" s="68">
        <v>2</v>
      </c>
      <c r="AG15" s="101" t="s">
        <v>67</v>
      </c>
      <c r="AH15" s="93">
        <v>44838</v>
      </c>
    </row>
    <row r="16" spans="2:40" ht="18.600000000000001" thickBot="1" x14ac:dyDescent="0.35">
      <c r="B16" s="67">
        <v>12</v>
      </c>
      <c r="C16" s="68" t="s">
        <v>26</v>
      </c>
      <c r="D16" s="69">
        <v>6043</v>
      </c>
      <c r="E16" s="70">
        <v>680</v>
      </c>
      <c r="F16" s="71">
        <v>18.399999999999999</v>
      </c>
      <c r="G16" s="72">
        <f t="shared" si="0"/>
        <v>77639.751552795031</v>
      </c>
      <c r="H16" s="73">
        <v>70000</v>
      </c>
      <c r="I16" s="74">
        <v>67.52</v>
      </c>
      <c r="J16" s="75">
        <v>0.52</v>
      </c>
      <c r="K16" s="75">
        <v>1.54</v>
      </c>
      <c r="L16" s="76">
        <v>2.66</v>
      </c>
      <c r="M16" s="77">
        <v>44643</v>
      </c>
      <c r="O16" s="91">
        <v>2</v>
      </c>
      <c r="P16" s="99">
        <v>700</v>
      </c>
      <c r="Q16" s="106">
        <v>6</v>
      </c>
      <c r="R16" s="93">
        <v>44742</v>
      </c>
      <c r="T16" s="67">
        <v>12</v>
      </c>
      <c r="U16" s="68" t="s">
        <v>35</v>
      </c>
      <c r="V16" s="101" t="s">
        <v>50</v>
      </c>
      <c r="W16" s="93">
        <v>43800</v>
      </c>
      <c r="Y16" s="100"/>
      <c r="Z16" s="68">
        <v>4</v>
      </c>
      <c r="AA16" s="68" t="s">
        <v>35</v>
      </c>
      <c r="AB16" s="101">
        <v>1241</v>
      </c>
      <c r="AC16" s="93">
        <v>47321</v>
      </c>
      <c r="AE16" s="89"/>
      <c r="AF16" s="82">
        <v>3</v>
      </c>
      <c r="AG16" s="90" t="s">
        <v>63</v>
      </c>
      <c r="AH16" s="84">
        <v>39175</v>
      </c>
    </row>
    <row r="17" spans="2:34" x14ac:dyDescent="0.3">
      <c r="B17" s="67">
        <v>13</v>
      </c>
      <c r="C17" s="82" t="s">
        <v>28</v>
      </c>
      <c r="D17" s="69" t="s">
        <v>29</v>
      </c>
      <c r="E17" s="70">
        <v>660</v>
      </c>
      <c r="F17" s="71">
        <v>20.399999999999999</v>
      </c>
      <c r="G17" s="72">
        <f t="shared" si="0"/>
        <v>70028.011204481794</v>
      </c>
      <c r="H17" s="73">
        <v>66000</v>
      </c>
      <c r="I17" s="74">
        <v>69.7</v>
      </c>
      <c r="J17" s="75">
        <v>0.47</v>
      </c>
      <c r="K17" s="75">
        <v>1.42</v>
      </c>
      <c r="L17" s="76">
        <v>2.97</v>
      </c>
      <c r="M17" s="77">
        <v>53102</v>
      </c>
      <c r="O17" s="91">
        <v>3</v>
      </c>
      <c r="P17" s="99">
        <v>400</v>
      </c>
      <c r="Q17" s="106">
        <v>1</v>
      </c>
      <c r="R17" s="93">
        <v>43692</v>
      </c>
      <c r="T17" s="67">
        <v>13</v>
      </c>
      <c r="U17" s="68" t="s">
        <v>38</v>
      </c>
      <c r="V17" s="92" t="s">
        <v>39</v>
      </c>
      <c r="W17" s="93">
        <v>43692</v>
      </c>
      <c r="Y17" s="100"/>
      <c r="Z17" s="68">
        <v>5</v>
      </c>
      <c r="AA17" s="68" t="s">
        <v>38</v>
      </c>
      <c r="AB17" s="92" t="s">
        <v>62</v>
      </c>
      <c r="AC17" s="93">
        <v>47078</v>
      </c>
      <c r="AE17" s="119" t="s">
        <v>35</v>
      </c>
      <c r="AF17" s="42">
        <v>1</v>
      </c>
      <c r="AG17" s="129">
        <v>1535</v>
      </c>
      <c r="AH17" s="80">
        <v>49405</v>
      </c>
    </row>
    <row r="18" spans="2:34" x14ac:dyDescent="0.3">
      <c r="B18" s="67">
        <v>14</v>
      </c>
      <c r="C18" s="82" t="s">
        <v>28</v>
      </c>
      <c r="D18" s="69" t="s">
        <v>67</v>
      </c>
      <c r="E18" s="70">
        <v>600</v>
      </c>
      <c r="F18" s="71">
        <v>21.3</v>
      </c>
      <c r="G18" s="72">
        <f t="shared" si="0"/>
        <v>67069.081153588195</v>
      </c>
      <c r="H18" s="73">
        <v>63000</v>
      </c>
      <c r="I18" s="74">
        <v>68.400000000000006</v>
      </c>
      <c r="J18" s="75">
        <v>0.48</v>
      </c>
      <c r="K18" s="75">
        <v>1.52</v>
      </c>
      <c r="L18" s="76">
        <v>3.67</v>
      </c>
      <c r="M18" s="77">
        <v>44838</v>
      </c>
      <c r="O18" s="91">
        <v>4</v>
      </c>
      <c r="P18" s="99">
        <v>500</v>
      </c>
      <c r="Q18" s="106">
        <v>6</v>
      </c>
      <c r="R18" s="93">
        <v>41591</v>
      </c>
      <c r="T18" s="67">
        <v>14</v>
      </c>
      <c r="U18" s="68" t="s">
        <v>38</v>
      </c>
      <c r="V18" s="92" t="s">
        <v>68</v>
      </c>
      <c r="W18" s="93">
        <v>43243</v>
      </c>
      <c r="Y18" s="100"/>
      <c r="Z18" s="68">
        <v>6</v>
      </c>
      <c r="AA18" s="68" t="s">
        <v>28</v>
      </c>
      <c r="AB18" s="101" t="s">
        <v>67</v>
      </c>
      <c r="AC18" s="93">
        <v>44838</v>
      </c>
      <c r="AE18" s="100"/>
      <c r="AF18" s="68">
        <v>2</v>
      </c>
      <c r="AG18" s="101">
        <v>1241</v>
      </c>
      <c r="AH18" s="93">
        <v>47321</v>
      </c>
    </row>
    <row r="19" spans="2:34" ht="18.600000000000001" thickBot="1" x14ac:dyDescent="0.35">
      <c r="B19" s="67">
        <v>15</v>
      </c>
      <c r="C19" s="82" t="s">
        <v>38</v>
      </c>
      <c r="D19" s="68" t="s">
        <v>68</v>
      </c>
      <c r="E19" s="70">
        <v>640</v>
      </c>
      <c r="F19" s="71">
        <v>20.399999999999999</v>
      </c>
      <c r="G19" s="72">
        <f t="shared" si="0"/>
        <v>70028.011204481794</v>
      </c>
      <c r="H19" s="73">
        <v>56000</v>
      </c>
      <c r="I19" s="74">
        <v>63.29</v>
      </c>
      <c r="J19" s="75">
        <v>0.76</v>
      </c>
      <c r="K19" s="75">
        <v>1.36</v>
      </c>
      <c r="L19" s="76">
        <v>3.01</v>
      </c>
      <c r="M19" s="77">
        <v>43243</v>
      </c>
      <c r="O19" s="108">
        <v>5</v>
      </c>
      <c r="P19" s="130">
        <v>300</v>
      </c>
      <c r="Q19" s="131">
        <v>1</v>
      </c>
      <c r="R19" s="122" t="s">
        <v>31</v>
      </c>
      <c r="T19" s="67">
        <v>15</v>
      </c>
      <c r="U19" s="68" t="s">
        <v>26</v>
      </c>
      <c r="V19" s="101">
        <v>5010</v>
      </c>
      <c r="W19" s="93">
        <v>42951</v>
      </c>
      <c r="Y19" s="100"/>
      <c r="Z19" s="68">
        <v>7</v>
      </c>
      <c r="AA19" s="68" t="s">
        <v>26</v>
      </c>
      <c r="AB19" s="101">
        <v>6043</v>
      </c>
      <c r="AC19" s="93">
        <v>44643</v>
      </c>
      <c r="AE19" s="123"/>
      <c r="AF19" s="109">
        <v>3</v>
      </c>
      <c r="AG19" s="124" t="s">
        <v>50</v>
      </c>
      <c r="AH19" s="122">
        <v>43800</v>
      </c>
    </row>
    <row r="20" spans="2:34" ht="18.600000000000001" thickBot="1" x14ac:dyDescent="0.35">
      <c r="B20" s="108">
        <v>16</v>
      </c>
      <c r="C20" s="109" t="s">
        <v>38</v>
      </c>
      <c r="D20" s="109" t="s">
        <v>62</v>
      </c>
      <c r="E20" s="110">
        <v>630</v>
      </c>
      <c r="F20" s="111">
        <v>20.399999999999999</v>
      </c>
      <c r="G20" s="112">
        <f t="shared" si="0"/>
        <v>70028.011204481794</v>
      </c>
      <c r="H20" s="113">
        <v>47000</v>
      </c>
      <c r="I20" s="114">
        <v>66.98</v>
      </c>
      <c r="J20" s="115">
        <v>0.23</v>
      </c>
      <c r="K20" s="115">
        <v>1.56</v>
      </c>
      <c r="L20" s="116">
        <v>2.88</v>
      </c>
      <c r="M20" s="117">
        <v>47078</v>
      </c>
      <c r="T20" s="67">
        <v>16</v>
      </c>
      <c r="U20" s="68" t="s">
        <v>36</v>
      </c>
      <c r="V20" s="92" t="s">
        <v>57</v>
      </c>
      <c r="W20" s="93">
        <v>42262</v>
      </c>
      <c r="Y20" s="100"/>
      <c r="Z20" s="68">
        <v>8</v>
      </c>
      <c r="AA20" s="68" t="s">
        <v>38</v>
      </c>
      <c r="AB20" s="92" t="s">
        <v>68</v>
      </c>
      <c r="AC20" s="93">
        <v>43243</v>
      </c>
      <c r="AE20" s="64" t="s">
        <v>38</v>
      </c>
      <c r="AF20" s="57">
        <v>1</v>
      </c>
      <c r="AG20" s="79" t="s">
        <v>62</v>
      </c>
      <c r="AH20" s="59">
        <v>47078</v>
      </c>
    </row>
    <row r="21" spans="2:34" ht="18.600000000000001" thickBot="1" x14ac:dyDescent="0.35">
      <c r="B21" s="56">
        <v>17</v>
      </c>
      <c r="C21" s="57" t="s">
        <v>35</v>
      </c>
      <c r="D21" s="132" t="s">
        <v>50</v>
      </c>
      <c r="E21" s="133">
        <v>500</v>
      </c>
      <c r="F21" s="134">
        <v>19.399999999999999</v>
      </c>
      <c r="G21" s="135">
        <f t="shared" si="0"/>
        <v>73637.702503681896</v>
      </c>
      <c r="H21" s="136">
        <v>66000</v>
      </c>
      <c r="I21" s="137">
        <v>61.12</v>
      </c>
      <c r="J21" s="138">
        <v>0.96</v>
      </c>
      <c r="K21" s="138">
        <v>1.63</v>
      </c>
      <c r="L21" s="139">
        <v>3.52</v>
      </c>
      <c r="M21" s="140">
        <v>43800</v>
      </c>
      <c r="T21" s="67">
        <v>17</v>
      </c>
      <c r="U21" s="68" t="s">
        <v>43</v>
      </c>
      <c r="V21" s="92">
        <v>753</v>
      </c>
      <c r="W21" s="93">
        <v>41964</v>
      </c>
      <c r="Y21" s="123"/>
      <c r="Z21" s="109">
        <v>9</v>
      </c>
      <c r="AA21" s="109" t="s">
        <v>36</v>
      </c>
      <c r="AB21" s="141" t="s">
        <v>57</v>
      </c>
      <c r="AC21" s="122">
        <v>42262</v>
      </c>
      <c r="AE21" s="100"/>
      <c r="AF21" s="68">
        <v>2</v>
      </c>
      <c r="AG21" s="92" t="s">
        <v>39</v>
      </c>
      <c r="AH21" s="93">
        <v>43692</v>
      </c>
    </row>
    <row r="22" spans="2:34" x14ac:dyDescent="0.3">
      <c r="B22" s="67">
        <v>18</v>
      </c>
      <c r="C22" s="68" t="s">
        <v>26</v>
      </c>
      <c r="D22" s="69">
        <v>5010</v>
      </c>
      <c r="E22" s="70">
        <v>580</v>
      </c>
      <c r="F22" s="71">
        <v>18.399999999999999</v>
      </c>
      <c r="G22" s="72">
        <f t="shared" si="0"/>
        <v>77639.751552795031</v>
      </c>
      <c r="H22" s="73">
        <v>68000</v>
      </c>
      <c r="I22" s="74">
        <v>60.75</v>
      </c>
      <c r="J22" s="75">
        <v>0.56999999999999995</v>
      </c>
      <c r="K22" s="75">
        <v>1.48</v>
      </c>
      <c r="L22" s="76">
        <v>3.5</v>
      </c>
      <c r="M22" s="77">
        <v>42951</v>
      </c>
      <c r="T22" s="67">
        <v>18</v>
      </c>
      <c r="U22" s="68" t="s">
        <v>43</v>
      </c>
      <c r="V22" s="92">
        <v>735</v>
      </c>
      <c r="W22" s="93">
        <v>41369</v>
      </c>
      <c r="Y22" s="64">
        <v>700</v>
      </c>
      <c r="Z22" s="57">
        <v>1</v>
      </c>
      <c r="AA22" s="57" t="s">
        <v>32</v>
      </c>
      <c r="AB22" s="58">
        <v>747</v>
      </c>
      <c r="AC22" s="59">
        <v>49702</v>
      </c>
      <c r="AE22" s="100"/>
      <c r="AF22" s="68">
        <v>3</v>
      </c>
      <c r="AG22" s="92" t="s">
        <v>68</v>
      </c>
      <c r="AH22" s="93">
        <v>43243</v>
      </c>
    </row>
    <row r="23" spans="2:34" ht="18.600000000000001" thickBot="1" x14ac:dyDescent="0.35">
      <c r="B23" s="67">
        <v>19</v>
      </c>
      <c r="C23" s="68" t="s">
        <v>28</v>
      </c>
      <c r="D23" s="69" t="s">
        <v>63</v>
      </c>
      <c r="E23" s="70">
        <v>500</v>
      </c>
      <c r="F23" s="71">
        <v>21.3</v>
      </c>
      <c r="G23" s="72">
        <f t="shared" si="0"/>
        <v>67069.081153588195</v>
      </c>
      <c r="H23" s="73">
        <v>55000</v>
      </c>
      <c r="I23" s="74">
        <v>59.52</v>
      </c>
      <c r="J23" s="75">
        <v>0.83</v>
      </c>
      <c r="K23" s="75">
        <v>1.59</v>
      </c>
      <c r="L23" s="76">
        <v>3.3</v>
      </c>
      <c r="M23" s="77">
        <v>39175</v>
      </c>
      <c r="T23" s="67">
        <v>19</v>
      </c>
      <c r="U23" s="68" t="s">
        <v>26</v>
      </c>
      <c r="V23" s="101">
        <v>770</v>
      </c>
      <c r="W23" s="93">
        <v>40476</v>
      </c>
      <c r="Y23" s="100"/>
      <c r="Z23" s="68">
        <v>2</v>
      </c>
      <c r="AA23" s="68" t="s">
        <v>43</v>
      </c>
      <c r="AB23" s="92">
        <v>873</v>
      </c>
      <c r="AC23" s="93">
        <v>48214</v>
      </c>
      <c r="AE23" s="89"/>
      <c r="AF23" s="82">
        <v>4</v>
      </c>
      <c r="AG23" s="83" t="s">
        <v>66</v>
      </c>
      <c r="AH23" s="84">
        <v>38280</v>
      </c>
    </row>
    <row r="24" spans="2:34" ht="18.600000000000001" thickBot="1" x14ac:dyDescent="0.35">
      <c r="B24" s="67">
        <v>20</v>
      </c>
      <c r="C24" s="68" t="s">
        <v>32</v>
      </c>
      <c r="D24" s="69" t="s">
        <v>40</v>
      </c>
      <c r="E24" s="70">
        <v>510</v>
      </c>
      <c r="F24" s="71">
        <v>20.399999999999999</v>
      </c>
      <c r="G24" s="72">
        <f t="shared" si="0"/>
        <v>70028.011204481794</v>
      </c>
      <c r="H24" s="73">
        <v>60000</v>
      </c>
      <c r="I24" s="74">
        <v>60.06</v>
      </c>
      <c r="J24" s="75">
        <v>0.7</v>
      </c>
      <c r="K24" s="75">
        <v>1.55</v>
      </c>
      <c r="L24" s="76">
        <v>3.22</v>
      </c>
      <c r="M24" s="77">
        <v>40000</v>
      </c>
      <c r="T24" s="108">
        <v>20</v>
      </c>
      <c r="U24" s="109" t="s">
        <v>32</v>
      </c>
      <c r="V24" s="124" t="s">
        <v>40</v>
      </c>
      <c r="W24" s="122">
        <v>40000</v>
      </c>
      <c r="Y24" s="100"/>
      <c r="Z24" s="68">
        <v>3</v>
      </c>
      <c r="AA24" s="68" t="s">
        <v>43</v>
      </c>
      <c r="AB24" s="92">
        <v>707</v>
      </c>
      <c r="AC24" s="93">
        <v>46726</v>
      </c>
      <c r="AE24" s="119" t="s">
        <v>43</v>
      </c>
      <c r="AF24" s="42">
        <v>1</v>
      </c>
      <c r="AG24" s="129">
        <v>873</v>
      </c>
      <c r="AH24" s="80">
        <v>48214</v>
      </c>
    </row>
    <row r="25" spans="2:34" ht="18.600000000000001" thickBot="1" x14ac:dyDescent="0.35">
      <c r="B25" s="81">
        <v>21</v>
      </c>
      <c r="C25" s="82" t="s">
        <v>38</v>
      </c>
      <c r="D25" s="82" t="s">
        <v>66</v>
      </c>
      <c r="E25" s="142">
        <v>550</v>
      </c>
      <c r="F25" s="143">
        <v>19.399999999999999</v>
      </c>
      <c r="G25" s="144">
        <f t="shared" si="0"/>
        <v>73637.702503681896</v>
      </c>
      <c r="H25" s="145">
        <v>61000</v>
      </c>
      <c r="I25" s="146">
        <v>60.1</v>
      </c>
      <c r="J25" s="147">
        <v>0.5</v>
      </c>
      <c r="K25" s="147">
        <v>1.44</v>
      </c>
      <c r="L25" s="148">
        <v>3.15</v>
      </c>
      <c r="M25" s="149">
        <v>38280</v>
      </c>
      <c r="T25" s="56">
        <v>21</v>
      </c>
      <c r="U25" s="57" t="s">
        <v>28</v>
      </c>
      <c r="V25" s="58" t="s">
        <v>63</v>
      </c>
      <c r="W25" s="59">
        <v>39175</v>
      </c>
      <c r="Y25" s="100"/>
      <c r="Z25" s="68">
        <v>4</v>
      </c>
      <c r="AA25" s="68" t="s">
        <v>43</v>
      </c>
      <c r="AB25" s="92">
        <v>753</v>
      </c>
      <c r="AC25" s="93">
        <v>41964</v>
      </c>
      <c r="AE25" s="100"/>
      <c r="AF25" s="68">
        <v>2</v>
      </c>
      <c r="AG25" s="92">
        <v>707</v>
      </c>
      <c r="AH25" s="93">
        <v>46726</v>
      </c>
    </row>
    <row r="26" spans="2:34" ht="18.600000000000001" thickBot="1" x14ac:dyDescent="0.35">
      <c r="B26" s="85">
        <v>22</v>
      </c>
      <c r="C26" s="86" t="s">
        <v>38</v>
      </c>
      <c r="D26" s="86" t="s">
        <v>39</v>
      </c>
      <c r="E26" s="150">
        <v>470</v>
      </c>
      <c r="F26" s="151">
        <v>18.399999999999999</v>
      </c>
      <c r="G26" s="152">
        <f t="shared" si="0"/>
        <v>77639.751552795031</v>
      </c>
      <c r="H26" s="153">
        <v>69000</v>
      </c>
      <c r="I26" s="154">
        <v>61.2</v>
      </c>
      <c r="J26" s="155">
        <v>0.63</v>
      </c>
      <c r="K26" s="155">
        <v>1.55</v>
      </c>
      <c r="L26" s="156">
        <v>3.33</v>
      </c>
      <c r="M26" s="157">
        <v>43692</v>
      </c>
      <c r="T26" s="67">
        <v>22</v>
      </c>
      <c r="U26" s="68" t="s">
        <v>38</v>
      </c>
      <c r="V26" s="92" t="s">
        <v>66</v>
      </c>
      <c r="W26" s="93">
        <v>38280</v>
      </c>
      <c r="Y26" s="100"/>
      <c r="Z26" s="68">
        <v>5</v>
      </c>
      <c r="AA26" s="68" t="s">
        <v>43</v>
      </c>
      <c r="AB26" s="92">
        <v>735</v>
      </c>
      <c r="AC26" s="93">
        <v>41369</v>
      </c>
      <c r="AE26" s="100"/>
      <c r="AF26" s="68">
        <v>3</v>
      </c>
      <c r="AG26" s="92">
        <v>753</v>
      </c>
      <c r="AH26" s="93">
        <v>41964</v>
      </c>
    </row>
    <row r="27" spans="2:34" ht="18.600000000000001" thickBot="1" x14ac:dyDescent="0.35">
      <c r="B27" s="158">
        <v>23</v>
      </c>
      <c r="C27" s="159" t="s">
        <v>30</v>
      </c>
      <c r="D27" s="159">
        <v>4717</v>
      </c>
      <c r="E27" s="160">
        <v>380</v>
      </c>
      <c r="F27" s="161">
        <v>17.5</v>
      </c>
      <c r="G27" s="162">
        <f t="shared" si="0"/>
        <v>81632.653061224497</v>
      </c>
      <c r="H27" s="163">
        <v>67000</v>
      </c>
      <c r="I27" s="164" t="s">
        <v>31</v>
      </c>
      <c r="J27" s="165" t="s">
        <v>31</v>
      </c>
      <c r="K27" s="165" t="s">
        <v>31</v>
      </c>
      <c r="L27" s="166" t="s">
        <v>31</v>
      </c>
      <c r="M27" s="167" t="s">
        <v>31</v>
      </c>
      <c r="T27" s="108">
        <v>23</v>
      </c>
      <c r="U27" s="109" t="s">
        <v>30</v>
      </c>
      <c r="V27" s="141">
        <v>4717</v>
      </c>
      <c r="W27" s="122" t="s">
        <v>31</v>
      </c>
      <c r="Y27" s="123"/>
      <c r="Z27" s="109">
        <v>6</v>
      </c>
      <c r="AA27" s="109" t="s">
        <v>26</v>
      </c>
      <c r="AB27" s="124">
        <v>770</v>
      </c>
      <c r="AC27" s="122">
        <v>40476</v>
      </c>
      <c r="AE27" s="123"/>
      <c r="AF27" s="109">
        <v>4</v>
      </c>
      <c r="AG27" s="141">
        <v>735</v>
      </c>
      <c r="AH27" s="122">
        <v>41369</v>
      </c>
    </row>
    <row r="28" spans="2:34" ht="18.600000000000001" thickBot="1" x14ac:dyDescent="0.35">
      <c r="B28" s="168" t="s">
        <v>69</v>
      </c>
      <c r="C28" s="169"/>
      <c r="D28" s="169"/>
      <c r="E28" s="169"/>
      <c r="F28" s="169"/>
      <c r="G28" s="169"/>
      <c r="H28" s="170"/>
      <c r="I28" s="171">
        <f>AVERAGE(I5:I27)</f>
        <v>64.297272727272713</v>
      </c>
      <c r="J28" s="172">
        <f>AVERAGE(J5:J27)</f>
        <v>0.67318181818181833</v>
      </c>
      <c r="K28" s="172">
        <f>AVERAGE(K5:K27)</f>
        <v>1.4909090909090907</v>
      </c>
      <c r="L28" s="173">
        <f>AVERAGE(L5:L27)</f>
        <v>3.0536363636363641</v>
      </c>
      <c r="M28" s="88">
        <f>AVERAGE(M5:M27)</f>
        <v>44762.409090909088</v>
      </c>
      <c r="W28" s="174">
        <f>AVERAGE(W5:W27)</f>
        <v>44762.409090909088</v>
      </c>
      <c r="AC28" s="88">
        <f>AVERAGE(AC6:AC27)</f>
        <v>44762.409090909088</v>
      </c>
      <c r="AH28" s="174">
        <f>AVERAGE(AH5:AH27)</f>
        <v>44762.409090909088</v>
      </c>
    </row>
    <row r="30" spans="2:34" x14ac:dyDescent="0.3">
      <c r="B30" s="175" t="s">
        <v>70</v>
      </c>
      <c r="C30" s="175"/>
      <c r="D30" s="175"/>
      <c r="E30" s="175"/>
      <c r="F30" s="175"/>
      <c r="G30" s="175"/>
      <c r="H30" s="175"/>
    </row>
  </sheetData>
  <mergeCells count="26">
    <mergeCell ref="B28:H28"/>
    <mergeCell ref="B30:H30"/>
    <mergeCell ref="O14:R14"/>
    <mergeCell ref="AE14:AE16"/>
    <mergeCell ref="AE17:AE19"/>
    <mergeCell ref="AE20:AE23"/>
    <mergeCell ref="Y22:Y27"/>
    <mergeCell ref="AE24:AE27"/>
    <mergeCell ref="AK7:AK8"/>
    <mergeCell ref="AL7:AL8"/>
    <mergeCell ref="AE8:AE10"/>
    <mergeCell ref="AJ9:AJ10"/>
    <mergeCell ref="AE11:AE13"/>
    <mergeCell ref="Y13:Y21"/>
    <mergeCell ref="Y2:AC2"/>
    <mergeCell ref="AE2:AH2"/>
    <mergeCell ref="O5:R5"/>
    <mergeCell ref="AE5:AE6"/>
    <mergeCell ref="Y7:Y12"/>
    <mergeCell ref="AJ7:AJ8"/>
    <mergeCell ref="B2:D2"/>
    <mergeCell ref="E2:F2"/>
    <mergeCell ref="G2:K2"/>
    <mergeCell ref="L2:M2"/>
    <mergeCell ref="O2:R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2020-12-24T09:29:25Z</dcterms:modified>
</cp:coreProperties>
</file>