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K20" i="1"/>
  <c r="J20" i="1"/>
  <c r="J19" i="1"/>
  <c r="K19" i="1" s="1"/>
  <c r="K18" i="1"/>
  <c r="J18" i="1"/>
  <c r="J17" i="1"/>
  <c r="K17" i="1" s="1"/>
  <c r="K16" i="1"/>
  <c r="J16" i="1"/>
  <c r="J15" i="1"/>
  <c r="K15" i="1" s="1"/>
  <c r="K14" i="1"/>
  <c r="J14" i="1"/>
  <c r="J13" i="1"/>
  <c r="K13" i="1" s="1"/>
  <c r="K12" i="1"/>
  <c r="J12" i="1"/>
  <c r="J11" i="1"/>
  <c r="K11" i="1" s="1"/>
  <c r="K10" i="1"/>
  <c r="J10" i="1"/>
  <c r="J9" i="1"/>
  <c r="K9" i="1" s="1"/>
  <c r="K8" i="1"/>
  <c r="J8" i="1"/>
  <c r="J6" i="1"/>
  <c r="J21" i="1" s="1"/>
  <c r="K6" i="1" l="1"/>
  <c r="K21" i="1" s="1"/>
</calcChain>
</file>

<file path=xl/sharedStrings.xml><?xml version="1.0" encoding="utf-8"?>
<sst xmlns="http://schemas.openxmlformats.org/spreadsheetml/2006/main" count="104" uniqueCount="84">
  <si>
    <t>Makro sortni ogled soje - Bijeljina, Velino Selo, Miloš Stojanović</t>
  </si>
  <si>
    <t>2020.</t>
  </si>
  <si>
    <t>red. br.</t>
  </si>
  <si>
    <t>institut</t>
  </si>
  <si>
    <t>sorta</t>
  </si>
  <si>
    <t>gz</t>
  </si>
  <si>
    <t>norma sjetve 000/ha</t>
  </si>
  <si>
    <t>vlaga                  %</t>
  </si>
  <si>
    <t>kg</t>
  </si>
  <si>
    <t>prinos</t>
  </si>
  <si>
    <t>predusjev</t>
  </si>
  <si>
    <t>kukuruz</t>
  </si>
  <si>
    <t>sirovo</t>
  </si>
  <si>
    <t>13 %</t>
  </si>
  <si>
    <t>sjetva</t>
  </si>
  <si>
    <t>23.04.</t>
  </si>
  <si>
    <t>Delta</t>
  </si>
  <si>
    <t>Maestral</t>
  </si>
  <si>
    <t>OOO</t>
  </si>
  <si>
    <t>đubrenje</t>
  </si>
  <si>
    <t>14.03.</t>
  </si>
  <si>
    <t>predsjetveno</t>
  </si>
  <si>
    <t>NPK (16-16-16)</t>
  </si>
  <si>
    <t>200 kg/ha</t>
  </si>
  <si>
    <t>Panonka</t>
  </si>
  <si>
    <t xml:space="preserve">OO </t>
  </si>
  <si>
    <t>x</t>
  </si>
  <si>
    <t>22.04.</t>
  </si>
  <si>
    <t>UREA</t>
  </si>
  <si>
    <t>70 kg/ha</t>
  </si>
  <si>
    <t>ZP</t>
  </si>
  <si>
    <t>Selena</t>
  </si>
  <si>
    <t>O</t>
  </si>
  <si>
    <t>KAN</t>
  </si>
  <si>
    <t>NS</t>
  </si>
  <si>
    <t>Atlas</t>
  </si>
  <si>
    <t>20.06.</t>
  </si>
  <si>
    <t>početak cvjetanja</t>
  </si>
  <si>
    <t>Slavol + Amixol</t>
  </si>
  <si>
    <t>5 lit/ha + 2 lit/ha</t>
  </si>
  <si>
    <t>Galina</t>
  </si>
  <si>
    <t>zaštita</t>
  </si>
  <si>
    <t>28.04.</t>
  </si>
  <si>
    <t>pre - em.</t>
  </si>
  <si>
    <t>Basar + Velton</t>
  </si>
  <si>
    <t>1,6 lit/ha + 390 gr./ha</t>
  </si>
  <si>
    <t>Vulkan</t>
  </si>
  <si>
    <t>15.05.</t>
  </si>
  <si>
    <t>početak vegetacije</t>
  </si>
  <si>
    <t>Corum + Dinox + Dash</t>
  </si>
  <si>
    <t>0,9 lit/ha + 40 gr./ha + 0,5 lit/ha</t>
  </si>
  <si>
    <t>Pelikan</t>
  </si>
  <si>
    <t>05.06.</t>
  </si>
  <si>
    <t>vegetacija</t>
  </si>
  <si>
    <t>Corum + Dash</t>
  </si>
  <si>
    <t>0,9 lit/ha + 0,5 lit/ha</t>
  </si>
  <si>
    <t>Dana</t>
  </si>
  <si>
    <t>11.06.</t>
  </si>
  <si>
    <t>Herb. Rafal</t>
  </si>
  <si>
    <t>1,1 lit/ha</t>
  </si>
  <si>
    <t>BC</t>
  </si>
  <si>
    <t>Bahia</t>
  </si>
  <si>
    <t>O/I</t>
  </si>
  <si>
    <t xml:space="preserve">23.07. </t>
  </si>
  <si>
    <t>zaštita od grinje</t>
  </si>
  <si>
    <t>Abastate</t>
  </si>
  <si>
    <t>0,5 lit/ha</t>
  </si>
  <si>
    <t>Laura</t>
  </si>
  <si>
    <t>I</t>
  </si>
  <si>
    <t xml:space="preserve">žetva </t>
  </si>
  <si>
    <t>06.09.; 13.09.; 20.09.; 02.10.;</t>
  </si>
  <si>
    <t>Raiffeisen</t>
  </si>
  <si>
    <t>Gala</t>
  </si>
  <si>
    <t>Apolo</t>
  </si>
  <si>
    <t>Lidija</t>
  </si>
  <si>
    <t>I/II</t>
  </si>
  <si>
    <t>BL</t>
  </si>
  <si>
    <t>Sonja</t>
  </si>
  <si>
    <t>Volođa</t>
  </si>
  <si>
    <t>II</t>
  </si>
  <si>
    <t>prosjek</t>
  </si>
  <si>
    <t>NAPOMENA</t>
  </si>
  <si>
    <t>zbog greške kombajnera Panonka nije izvagana</t>
  </si>
  <si>
    <r>
      <t>P                 m</t>
    </r>
    <r>
      <rPr>
        <b/>
        <sz val="14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</si>
</sst>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" fontId="5" fillId="0" borderId="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M16" sqref="M16"/>
    </sheetView>
  </sheetViews>
  <sheetFormatPr defaultColWidth="9.109375" defaultRowHeight="18" x14ac:dyDescent="0.3"/>
  <cols>
    <col min="1" max="1" width="2.33203125" style="1" customWidth="1"/>
    <col min="2" max="2" width="8.44140625" style="1" customWidth="1"/>
    <col min="3" max="3" width="15.5546875" style="1" customWidth="1"/>
    <col min="4" max="4" width="15.6640625" style="1" customWidth="1"/>
    <col min="5" max="5" width="11.5546875" style="1" customWidth="1"/>
    <col min="6" max="6" width="15.5546875" style="2" customWidth="1"/>
    <col min="7" max="7" width="12.6640625" style="2" customWidth="1"/>
    <col min="8" max="9" width="12.6640625" style="1" customWidth="1"/>
    <col min="10" max="10" width="12.6640625" style="3" customWidth="1"/>
    <col min="11" max="11" width="12.6640625" style="1" customWidth="1"/>
    <col min="12" max="12" width="9.109375" style="1" customWidth="1"/>
    <col min="13" max="13" width="12.6640625" style="4" customWidth="1"/>
    <col min="14" max="14" width="15.6640625" style="1" customWidth="1"/>
    <col min="15" max="15" width="18.6640625" style="1" bestFit="1" customWidth="1"/>
    <col min="16" max="16" width="22" style="1" bestFit="1" customWidth="1"/>
    <col min="17" max="17" width="31.5546875" style="5" bestFit="1" customWidth="1"/>
    <col min="18" max="18" width="15.6640625" style="1" customWidth="1"/>
    <col min="19" max="16384" width="9.109375" style="1"/>
  </cols>
  <sheetData>
    <row r="1" spans="2:18" ht="18.600000000000001" thickBot="1" x14ac:dyDescent="0.35"/>
    <row r="2" spans="2:18" ht="18.600000000000001" thickBot="1" x14ac:dyDescent="0.35">
      <c r="B2" s="6" t="s">
        <v>0</v>
      </c>
      <c r="C2" s="7"/>
      <c r="D2" s="7"/>
      <c r="E2" s="7"/>
      <c r="F2" s="7"/>
      <c r="G2" s="7"/>
      <c r="H2" s="7"/>
      <c r="I2" s="8"/>
      <c r="J2" s="6" t="s">
        <v>1</v>
      </c>
      <c r="K2" s="8"/>
    </row>
    <row r="3" spans="2:18" ht="18.600000000000001" thickBot="1" x14ac:dyDescent="0.35">
      <c r="B3" s="9"/>
      <c r="C3" s="9"/>
      <c r="D3" s="9"/>
      <c r="E3" s="9"/>
      <c r="F3" s="10"/>
      <c r="G3" s="10"/>
      <c r="H3" s="9"/>
      <c r="I3" s="9"/>
      <c r="J3" s="11"/>
      <c r="K3" s="9"/>
    </row>
    <row r="4" spans="2:18" s="18" customFormat="1" ht="18" customHeight="1" x14ac:dyDescent="0.3">
      <c r="B4" s="12" t="s">
        <v>2</v>
      </c>
      <c r="C4" s="13" t="s">
        <v>3</v>
      </c>
      <c r="D4" s="13" t="s">
        <v>4</v>
      </c>
      <c r="E4" s="13" t="s">
        <v>5</v>
      </c>
      <c r="F4" s="14" t="s">
        <v>6</v>
      </c>
      <c r="G4" s="15" t="s">
        <v>83</v>
      </c>
      <c r="H4" s="16" t="s">
        <v>7</v>
      </c>
      <c r="I4" s="17" t="s">
        <v>8</v>
      </c>
      <c r="J4" s="15" t="s">
        <v>9</v>
      </c>
      <c r="K4" s="14"/>
      <c r="M4" s="19" t="s">
        <v>10</v>
      </c>
      <c r="N4" s="20" t="s">
        <v>11</v>
      </c>
      <c r="O4" s="21"/>
      <c r="P4" s="21"/>
      <c r="Q4" s="22"/>
    </row>
    <row r="5" spans="2:18" s="18" customFormat="1" ht="18.600000000000001" thickBot="1" x14ac:dyDescent="0.35">
      <c r="B5" s="23"/>
      <c r="C5" s="24"/>
      <c r="D5" s="24"/>
      <c r="E5" s="24"/>
      <c r="F5" s="25"/>
      <c r="G5" s="26"/>
      <c r="H5" s="27"/>
      <c r="I5" s="28"/>
      <c r="J5" s="29" t="s">
        <v>12</v>
      </c>
      <c r="K5" s="30" t="s">
        <v>13</v>
      </c>
      <c r="M5" s="19" t="s">
        <v>14</v>
      </c>
      <c r="N5" s="31" t="s">
        <v>15</v>
      </c>
      <c r="O5" s="21"/>
      <c r="P5" s="21"/>
      <c r="Q5" s="22"/>
    </row>
    <row r="6" spans="2:18" ht="18" customHeight="1" x14ac:dyDescent="0.3">
      <c r="B6" s="32">
        <v>1</v>
      </c>
      <c r="C6" s="33" t="s">
        <v>16</v>
      </c>
      <c r="D6" s="34" t="s">
        <v>17</v>
      </c>
      <c r="E6" s="34" t="s">
        <v>18</v>
      </c>
      <c r="F6" s="35">
        <v>500</v>
      </c>
      <c r="G6" s="36">
        <v>1270</v>
      </c>
      <c r="H6" s="34">
        <v>10.5</v>
      </c>
      <c r="I6" s="37">
        <v>432</v>
      </c>
      <c r="J6" s="38">
        <f>I6/G6*10000</f>
        <v>3401.5748031496064</v>
      </c>
      <c r="K6" s="39">
        <f>(100-H6)/87*J6</f>
        <v>3499.3212055389631</v>
      </c>
      <c r="M6" s="40" t="s">
        <v>19</v>
      </c>
      <c r="N6" s="41" t="s">
        <v>20</v>
      </c>
      <c r="O6" s="41" t="s">
        <v>21</v>
      </c>
      <c r="P6" s="41" t="s">
        <v>22</v>
      </c>
      <c r="Q6" s="42" t="s">
        <v>23</v>
      </c>
      <c r="R6" s="18"/>
    </row>
    <row r="7" spans="2:18" ht="18.600000000000001" thickBot="1" x14ac:dyDescent="0.35">
      <c r="B7" s="43">
        <v>2</v>
      </c>
      <c r="C7" s="44"/>
      <c r="D7" s="45" t="s">
        <v>24</v>
      </c>
      <c r="E7" s="45" t="s">
        <v>25</v>
      </c>
      <c r="F7" s="46">
        <v>500</v>
      </c>
      <c r="G7" s="47">
        <v>1260</v>
      </c>
      <c r="H7" s="45" t="s">
        <v>26</v>
      </c>
      <c r="I7" s="48" t="s">
        <v>26</v>
      </c>
      <c r="J7" s="49" t="s">
        <v>26</v>
      </c>
      <c r="K7" s="50" t="s">
        <v>26</v>
      </c>
      <c r="M7" s="51"/>
      <c r="N7" s="52" t="s">
        <v>27</v>
      </c>
      <c r="O7" s="41" t="s">
        <v>21</v>
      </c>
      <c r="P7" s="41" t="s">
        <v>28</v>
      </c>
      <c r="Q7" s="42" t="s">
        <v>29</v>
      </c>
    </row>
    <row r="8" spans="2:18" ht="18" customHeight="1" x14ac:dyDescent="0.3">
      <c r="B8" s="53">
        <v>3</v>
      </c>
      <c r="C8" s="54" t="s">
        <v>30</v>
      </c>
      <c r="D8" s="54" t="s">
        <v>31</v>
      </c>
      <c r="E8" s="54" t="s">
        <v>32</v>
      </c>
      <c r="F8" s="55">
        <v>500</v>
      </c>
      <c r="G8" s="38">
        <v>1258</v>
      </c>
      <c r="H8" s="54">
        <v>11.4</v>
      </c>
      <c r="I8" s="56">
        <v>408</v>
      </c>
      <c r="J8" s="38">
        <f t="shared" ref="J8:J20" si="0">I8/G8*10000</f>
        <v>3243.2432432432433</v>
      </c>
      <c r="K8" s="39">
        <f t="shared" ref="K8:K20" si="1">(100-H8)/87*J8</f>
        <v>3302.8890959925438</v>
      </c>
      <c r="M8" s="51"/>
      <c r="N8" s="57"/>
      <c r="O8" s="41" t="s">
        <v>21</v>
      </c>
      <c r="P8" s="41" t="s">
        <v>33</v>
      </c>
      <c r="Q8" s="42" t="s">
        <v>29</v>
      </c>
    </row>
    <row r="9" spans="2:18" ht="18" customHeight="1" x14ac:dyDescent="0.3">
      <c r="B9" s="58">
        <v>4</v>
      </c>
      <c r="C9" s="59" t="s">
        <v>34</v>
      </c>
      <c r="D9" s="60" t="s">
        <v>35</v>
      </c>
      <c r="E9" s="60" t="s">
        <v>32</v>
      </c>
      <c r="F9" s="61">
        <v>500</v>
      </c>
      <c r="G9" s="62">
        <v>629</v>
      </c>
      <c r="H9" s="60">
        <v>9.5</v>
      </c>
      <c r="I9" s="63">
        <v>201</v>
      </c>
      <c r="J9" s="36">
        <f t="shared" si="0"/>
        <v>3195.5484896661369</v>
      </c>
      <c r="K9" s="64">
        <f t="shared" si="1"/>
        <v>3324.1050381009813</v>
      </c>
      <c r="M9" s="65"/>
      <c r="N9" s="41" t="s">
        <v>36</v>
      </c>
      <c r="O9" s="41" t="s">
        <v>37</v>
      </c>
      <c r="P9" s="41" t="s">
        <v>38</v>
      </c>
      <c r="Q9" s="42" t="s">
        <v>39</v>
      </c>
    </row>
    <row r="10" spans="2:18" ht="18" customHeight="1" x14ac:dyDescent="0.3">
      <c r="B10" s="58">
        <v>5</v>
      </c>
      <c r="C10" s="44"/>
      <c r="D10" s="60" t="s">
        <v>40</v>
      </c>
      <c r="E10" s="60" t="s">
        <v>32</v>
      </c>
      <c r="F10" s="61">
        <v>500</v>
      </c>
      <c r="G10" s="62">
        <v>628</v>
      </c>
      <c r="H10" s="60">
        <v>9.5</v>
      </c>
      <c r="I10" s="63">
        <v>215</v>
      </c>
      <c r="J10" s="36">
        <f t="shared" si="0"/>
        <v>3423.5668789808915</v>
      </c>
      <c r="K10" s="64">
        <f t="shared" si="1"/>
        <v>3561.2965810088581</v>
      </c>
      <c r="M10" s="66" t="s">
        <v>41</v>
      </c>
      <c r="N10" s="67" t="s">
        <v>42</v>
      </c>
      <c r="O10" s="67" t="s">
        <v>43</v>
      </c>
      <c r="P10" s="67" t="s">
        <v>44</v>
      </c>
      <c r="Q10" s="68" t="s">
        <v>45</v>
      </c>
    </row>
    <row r="11" spans="2:18" ht="18" customHeight="1" x14ac:dyDescent="0.3">
      <c r="B11" s="58">
        <v>6</v>
      </c>
      <c r="C11" s="69"/>
      <c r="D11" s="60" t="s">
        <v>46</v>
      </c>
      <c r="E11" s="60" t="s">
        <v>32</v>
      </c>
      <c r="F11" s="61">
        <v>500</v>
      </c>
      <c r="G11" s="62">
        <v>623</v>
      </c>
      <c r="H11" s="60">
        <v>11.4</v>
      </c>
      <c r="I11" s="63">
        <v>228</v>
      </c>
      <c r="J11" s="36">
        <f t="shared" si="0"/>
        <v>3659.7110754414125</v>
      </c>
      <c r="K11" s="64">
        <f t="shared" si="1"/>
        <v>3727.0161067138979</v>
      </c>
      <c r="M11" s="70"/>
      <c r="N11" s="67" t="s">
        <v>47</v>
      </c>
      <c r="O11" s="67" t="s">
        <v>48</v>
      </c>
      <c r="P11" s="67" t="s">
        <v>49</v>
      </c>
      <c r="Q11" s="68" t="s">
        <v>50</v>
      </c>
    </row>
    <row r="12" spans="2:18" ht="18" customHeight="1" x14ac:dyDescent="0.3">
      <c r="B12" s="58">
        <v>7</v>
      </c>
      <c r="C12" s="59" t="s">
        <v>16</v>
      </c>
      <c r="D12" s="60" t="s">
        <v>51</v>
      </c>
      <c r="E12" s="60" t="s">
        <v>32</v>
      </c>
      <c r="F12" s="61">
        <v>500</v>
      </c>
      <c r="G12" s="62">
        <v>1243</v>
      </c>
      <c r="H12" s="60">
        <v>10.7</v>
      </c>
      <c r="I12" s="63">
        <v>430</v>
      </c>
      <c r="J12" s="36">
        <f t="shared" si="0"/>
        <v>3459.3724859211584</v>
      </c>
      <c r="K12" s="64">
        <f t="shared" si="1"/>
        <v>3550.8271608363152</v>
      </c>
      <c r="M12" s="70"/>
      <c r="N12" s="41" t="s">
        <v>52</v>
      </c>
      <c r="O12" s="41" t="s">
        <v>53</v>
      </c>
      <c r="P12" s="41" t="s">
        <v>54</v>
      </c>
      <c r="Q12" s="42" t="s">
        <v>55</v>
      </c>
    </row>
    <row r="13" spans="2:18" ht="18.600000000000001" thickBot="1" x14ac:dyDescent="0.35">
      <c r="B13" s="71">
        <v>8</v>
      </c>
      <c r="C13" s="72"/>
      <c r="D13" s="73" t="s">
        <v>56</v>
      </c>
      <c r="E13" s="73" t="s">
        <v>32</v>
      </c>
      <c r="F13" s="74">
        <v>500</v>
      </c>
      <c r="G13" s="75">
        <v>1242</v>
      </c>
      <c r="H13" s="73">
        <v>10.8</v>
      </c>
      <c r="I13" s="76">
        <v>403</v>
      </c>
      <c r="J13" s="77">
        <f t="shared" si="0"/>
        <v>3244.7665056360706</v>
      </c>
      <c r="K13" s="78">
        <f t="shared" si="1"/>
        <v>3326.8180724452591</v>
      </c>
      <c r="M13" s="70"/>
      <c r="N13" s="67" t="s">
        <v>57</v>
      </c>
      <c r="O13" s="41" t="s">
        <v>53</v>
      </c>
      <c r="P13" s="67" t="s">
        <v>58</v>
      </c>
      <c r="Q13" s="68" t="s">
        <v>59</v>
      </c>
    </row>
    <row r="14" spans="2:18" ht="18.600000000000001" thickBot="1" x14ac:dyDescent="0.35">
      <c r="B14" s="79">
        <v>9</v>
      </c>
      <c r="C14" s="80" t="s">
        <v>60</v>
      </c>
      <c r="D14" s="80" t="s">
        <v>61</v>
      </c>
      <c r="E14" s="80" t="s">
        <v>62</v>
      </c>
      <c r="F14" s="81">
        <v>500</v>
      </c>
      <c r="G14" s="49">
        <v>1230</v>
      </c>
      <c r="H14" s="80">
        <v>10.8</v>
      </c>
      <c r="I14" s="82">
        <v>429</v>
      </c>
      <c r="J14" s="49">
        <f t="shared" si="0"/>
        <v>3487.8048780487802</v>
      </c>
      <c r="K14" s="50">
        <f t="shared" si="1"/>
        <v>3576.0022427810486</v>
      </c>
      <c r="M14" s="83"/>
      <c r="N14" s="67" t="s">
        <v>63</v>
      </c>
      <c r="O14" s="67" t="s">
        <v>64</v>
      </c>
      <c r="P14" s="67" t="s">
        <v>65</v>
      </c>
      <c r="Q14" s="68" t="s">
        <v>66</v>
      </c>
    </row>
    <row r="15" spans="2:18" ht="18" customHeight="1" x14ac:dyDescent="0.3">
      <c r="B15" s="53">
        <v>10</v>
      </c>
      <c r="C15" s="54" t="s">
        <v>30</v>
      </c>
      <c r="D15" s="54" t="s">
        <v>67</v>
      </c>
      <c r="E15" s="54" t="s">
        <v>68</v>
      </c>
      <c r="F15" s="84">
        <v>450</v>
      </c>
      <c r="G15" s="85">
        <v>1221</v>
      </c>
      <c r="H15" s="54">
        <v>12.1</v>
      </c>
      <c r="I15" s="56">
        <v>483</v>
      </c>
      <c r="J15" s="38">
        <f t="shared" si="0"/>
        <v>3955.7739557739555</v>
      </c>
      <c r="K15" s="39">
        <f t="shared" si="1"/>
        <v>3996.6957553164452</v>
      </c>
      <c r="M15" s="86" t="s">
        <v>69</v>
      </c>
      <c r="N15" s="57" t="s">
        <v>70</v>
      </c>
      <c r="O15" s="57"/>
      <c r="P15" s="87"/>
      <c r="Q15" s="88"/>
    </row>
    <row r="16" spans="2:18" s="18" customFormat="1" x14ac:dyDescent="0.3">
      <c r="B16" s="58">
        <v>11</v>
      </c>
      <c r="C16" s="89" t="s">
        <v>71</v>
      </c>
      <c r="D16" s="60" t="s">
        <v>72</v>
      </c>
      <c r="E16" s="60" t="s">
        <v>68</v>
      </c>
      <c r="F16" s="90">
        <v>600</v>
      </c>
      <c r="G16" s="91">
        <v>1213</v>
      </c>
      <c r="H16" s="60">
        <v>11.3</v>
      </c>
      <c r="I16" s="63">
        <v>445</v>
      </c>
      <c r="J16" s="36">
        <f t="shared" si="0"/>
        <v>3668.590272052762</v>
      </c>
      <c r="K16" s="64">
        <f t="shared" si="1"/>
        <v>3740.2753693227587</v>
      </c>
      <c r="M16" s="92"/>
      <c r="Q16" s="93"/>
    </row>
    <row r="17" spans="1:18" ht="18.600000000000001" thickBot="1" x14ac:dyDescent="0.35">
      <c r="B17" s="71">
        <v>12</v>
      </c>
      <c r="C17" s="73" t="s">
        <v>34</v>
      </c>
      <c r="D17" s="73" t="s">
        <v>73</v>
      </c>
      <c r="E17" s="73" t="s">
        <v>68</v>
      </c>
      <c r="F17" s="94">
        <v>450</v>
      </c>
      <c r="G17" s="95">
        <v>600</v>
      </c>
      <c r="H17" s="73">
        <v>11.5</v>
      </c>
      <c r="I17" s="76">
        <v>217</v>
      </c>
      <c r="J17" s="77">
        <f t="shared" si="0"/>
        <v>3616.666666666667</v>
      </c>
      <c r="K17" s="78">
        <f t="shared" si="1"/>
        <v>3679.022988505747</v>
      </c>
      <c r="L17" s="18"/>
    </row>
    <row r="18" spans="1:18" ht="18" customHeight="1" x14ac:dyDescent="0.3">
      <c r="B18" s="32">
        <v>13</v>
      </c>
      <c r="C18" s="34" t="s">
        <v>30</v>
      </c>
      <c r="D18" s="34" t="s">
        <v>74</v>
      </c>
      <c r="E18" s="34" t="s">
        <v>75</v>
      </c>
      <c r="F18" s="35">
        <v>400</v>
      </c>
      <c r="G18" s="36">
        <v>1184</v>
      </c>
      <c r="H18" s="34">
        <v>11.3</v>
      </c>
      <c r="I18" s="37">
        <v>487</v>
      </c>
      <c r="J18" s="36">
        <f t="shared" si="0"/>
        <v>4113.1756756756758</v>
      </c>
      <c r="K18" s="64">
        <f t="shared" si="1"/>
        <v>4193.5480739360055</v>
      </c>
      <c r="L18" s="18"/>
    </row>
    <row r="19" spans="1:18" ht="18.600000000000001" thickBot="1" x14ac:dyDescent="0.35">
      <c r="B19" s="43">
        <v>14</v>
      </c>
      <c r="C19" s="45" t="s">
        <v>76</v>
      </c>
      <c r="D19" s="45" t="s">
        <v>77</v>
      </c>
      <c r="E19" s="45" t="s">
        <v>75</v>
      </c>
      <c r="F19" s="46">
        <v>600</v>
      </c>
      <c r="G19" s="47">
        <v>1176</v>
      </c>
      <c r="H19" s="45">
        <v>14.9</v>
      </c>
      <c r="I19" s="48">
        <v>384</v>
      </c>
      <c r="J19" s="49">
        <f t="shared" si="0"/>
        <v>3265.3061224489793</v>
      </c>
      <c r="K19" s="50">
        <f t="shared" si="1"/>
        <v>3193.9948393150357</v>
      </c>
      <c r="L19" s="18"/>
    </row>
    <row r="20" spans="1:18" ht="18.600000000000001" thickBot="1" x14ac:dyDescent="0.35">
      <c r="B20" s="96">
        <v>15</v>
      </c>
      <c r="C20" s="97" t="s">
        <v>16</v>
      </c>
      <c r="D20" s="97" t="s">
        <v>78</v>
      </c>
      <c r="E20" s="97" t="s">
        <v>79</v>
      </c>
      <c r="F20" s="98">
        <v>450</v>
      </c>
      <c r="G20" s="99">
        <v>1176</v>
      </c>
      <c r="H20" s="97">
        <v>10.4</v>
      </c>
      <c r="I20" s="100">
        <v>425</v>
      </c>
      <c r="J20" s="101">
        <f t="shared" si="0"/>
        <v>3613.9455782312925</v>
      </c>
      <c r="K20" s="102">
        <f t="shared" si="1"/>
        <v>3721.9485495347562</v>
      </c>
      <c r="L20" s="18"/>
    </row>
    <row r="21" spans="1:18" s="18" customFormat="1" ht="18.600000000000001" thickBot="1" x14ac:dyDescent="0.35">
      <c r="A21" s="9"/>
      <c r="B21" s="103" t="s">
        <v>80</v>
      </c>
      <c r="C21" s="104"/>
      <c r="D21" s="104"/>
      <c r="E21" s="104"/>
      <c r="F21" s="104"/>
      <c r="G21" s="105"/>
      <c r="H21" s="106">
        <f>AVERAGE(H6:H20)</f>
        <v>11.15</v>
      </c>
      <c r="I21" s="107"/>
      <c r="J21" s="108">
        <f>AVERAGE(J6:J20)</f>
        <v>3524.9319022097588</v>
      </c>
      <c r="K21" s="109">
        <f>AVERAGE(K6:K20)</f>
        <v>3599.5543628106147</v>
      </c>
      <c r="L21" s="9"/>
      <c r="M21" s="92"/>
      <c r="Q21" s="93"/>
      <c r="R21" s="9"/>
    </row>
    <row r="22" spans="1:18" x14ac:dyDescent="0.3">
      <c r="A22" s="110"/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0"/>
      <c r="R22" s="110"/>
    </row>
    <row r="23" spans="1:18" x14ac:dyDescent="0.3">
      <c r="A23" s="110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0"/>
      <c r="R23" s="110"/>
    </row>
    <row r="24" spans="1:18" x14ac:dyDescent="0.3">
      <c r="B24" s="113" t="s">
        <v>81</v>
      </c>
      <c r="C24" s="113"/>
    </row>
    <row r="25" spans="1:18" x14ac:dyDescent="0.3">
      <c r="B25" s="114" t="s">
        <v>82</v>
      </c>
      <c r="C25" s="114"/>
      <c r="D25" s="114"/>
      <c r="E25" s="114"/>
      <c r="F25" s="114"/>
    </row>
  </sheetData>
  <mergeCells count="21">
    <mergeCell ref="N15:O15"/>
    <mergeCell ref="B21:G21"/>
    <mergeCell ref="B24:C24"/>
    <mergeCell ref="B25:F25"/>
    <mergeCell ref="J4:K4"/>
    <mergeCell ref="C6:C7"/>
    <mergeCell ref="M6:M9"/>
    <mergeCell ref="N7:N8"/>
    <mergeCell ref="C9:C11"/>
    <mergeCell ref="M10:M14"/>
    <mergeCell ref="C12:C13"/>
    <mergeCell ref="B2:I2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2020-12-24T08:35:26Z</dcterms:modified>
</cp:coreProperties>
</file>