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31" i="1" l="1"/>
  <c r="M31" i="1"/>
  <c r="L31" i="1"/>
  <c r="K31" i="1"/>
  <c r="J31" i="1"/>
  <c r="I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<sst xmlns="http://schemas.openxmlformats.org/spreadsheetml/2006/main" count="226" uniqueCount="91">
  <si>
    <t>MO kukuruza</t>
  </si>
  <si>
    <t>silaža</t>
  </si>
  <si>
    <t>Draksenić, Dubica - Milorad Arsenić</t>
  </si>
  <si>
    <t>2019.</t>
  </si>
  <si>
    <t>analiza prinosa po institutima i GZ</t>
  </si>
  <si>
    <t>rang hibrida po prinosu</t>
  </si>
  <si>
    <t>rang hibrida po GZ</t>
  </si>
  <si>
    <t>rang hibrida po institutima</t>
  </si>
  <si>
    <t>red. br.</t>
  </si>
  <si>
    <t>institut</t>
  </si>
  <si>
    <t>hibrid</t>
  </si>
  <si>
    <t>gz</t>
  </si>
  <si>
    <t>norma sjetve (cm)</t>
  </si>
  <si>
    <t>br. biljaka u sjetvi 000/ha</t>
  </si>
  <si>
    <t>brojanje 21.06.</t>
  </si>
  <si>
    <t>prinos kg/ha</t>
  </si>
  <si>
    <t>vlaga %</t>
  </si>
  <si>
    <t>sirove masti %</t>
  </si>
  <si>
    <t>sirovi pepeo %</t>
  </si>
  <si>
    <t>sirova celuloza %</t>
  </si>
  <si>
    <t>sirovi protein %</t>
  </si>
  <si>
    <t>rang</t>
  </si>
  <si>
    <t>institut / GZ</t>
  </si>
  <si>
    <t>broj hibrida</t>
  </si>
  <si>
    <t>prinos</t>
  </si>
  <si>
    <t>GZ</t>
  </si>
  <si>
    <t xml:space="preserve">prinos </t>
  </si>
  <si>
    <t>zp</t>
  </si>
  <si>
    <t>instituti</t>
  </si>
  <si>
    <t>kws</t>
  </si>
  <si>
    <t>mikado</t>
  </si>
  <si>
    <t>ns</t>
  </si>
  <si>
    <t>predusjev</t>
  </si>
  <si>
    <t>pšenica</t>
  </si>
  <si>
    <t>konsens</t>
  </si>
  <si>
    <t>sjetva</t>
  </si>
  <si>
    <t>24.04.19</t>
  </si>
  <si>
    <t>os</t>
  </si>
  <si>
    <t>pioneer</t>
  </si>
  <si>
    <t>P1535</t>
  </si>
  <si>
    <t>bl</t>
  </si>
  <si>
    <t>đubrenje</t>
  </si>
  <si>
    <t>jesen 18.</t>
  </si>
  <si>
    <t>zaorano</t>
  </si>
  <si>
    <t>stajnjak tečni</t>
  </si>
  <si>
    <t>70.000 l/ha</t>
  </si>
  <si>
    <t>P0412</t>
  </si>
  <si>
    <t>syngenta</t>
  </si>
  <si>
    <t>sincero</t>
  </si>
  <si>
    <t>07.10.</t>
  </si>
  <si>
    <t>Timac 34</t>
  </si>
  <si>
    <t>220 kg/ha</t>
  </si>
  <si>
    <t>P0725</t>
  </si>
  <si>
    <t>velimir</t>
  </si>
  <si>
    <t>P1241</t>
  </si>
  <si>
    <t>17.03.</t>
  </si>
  <si>
    <t>po oranju</t>
  </si>
  <si>
    <t>NPK(15-15-15)</t>
  </si>
  <si>
    <t>290 kg/ha</t>
  </si>
  <si>
    <t>lg</t>
  </si>
  <si>
    <t>lila</t>
  </si>
  <si>
    <t>UREA</t>
  </si>
  <si>
    <t>250 kg/ha</t>
  </si>
  <si>
    <t>24.04.</t>
  </si>
  <si>
    <t>u sijačicu</t>
  </si>
  <si>
    <t>NP (10-35)</t>
  </si>
  <si>
    <t>25 kg/ha</t>
  </si>
  <si>
    <t>agrimax</t>
  </si>
  <si>
    <t>apotheoz</t>
  </si>
  <si>
    <t>zaštita</t>
  </si>
  <si>
    <t>28.05.</t>
  </si>
  <si>
    <t>3. list</t>
  </si>
  <si>
    <t>Lumax</t>
  </si>
  <si>
    <t>4 l/ha</t>
  </si>
  <si>
    <t>11.06.</t>
  </si>
  <si>
    <t>6. list</t>
  </si>
  <si>
    <t>Siran</t>
  </si>
  <si>
    <t>1 l/ha</t>
  </si>
  <si>
    <t>duna</t>
  </si>
  <si>
    <t>dan polja</t>
  </si>
  <si>
    <t>06.09.</t>
  </si>
  <si>
    <t>helen</t>
  </si>
  <si>
    <t>zoan</t>
  </si>
  <si>
    <t>siliranje</t>
  </si>
  <si>
    <t>helium</t>
  </si>
  <si>
    <t>jullen</t>
  </si>
  <si>
    <t>Napomena:</t>
  </si>
  <si>
    <t>rudolf</t>
  </si>
  <si>
    <t>hemijska analiza se odnosi na zeleni biljni materijal, a NE na silažu!</t>
  </si>
  <si>
    <t>na hibridima Rudolf i Zoan je došlo do tehničke greške na vaganju</t>
  </si>
  <si>
    <t>dandi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</si>
</sst>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65" fontId="10" fillId="0" borderId="2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2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65" fontId="10" fillId="0" borderId="35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35" xfId="0" applyNumberFormat="1" applyFont="1" applyFill="1" applyBorder="1" applyAlignment="1">
      <alignment horizontal="center" vertical="center"/>
    </xf>
    <xf numFmtId="4" fontId="10" fillId="0" borderId="36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165" fontId="10" fillId="0" borderId="39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3" fontId="7" fillId="0" borderId="47" xfId="0" applyNumberFormat="1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1" fillId="0" borderId="39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" fontId="11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" fontId="11" fillId="0" borderId="29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1" fontId="10" fillId="0" borderId="49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165" fontId="10" fillId="0" borderId="49" xfId="0" applyNumberFormat="1" applyFont="1" applyFill="1" applyBorder="1" applyAlignment="1">
      <alignment horizontal="center" vertical="center"/>
    </xf>
    <xf numFmtId="164" fontId="10" fillId="0" borderId="49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3" fontId="7" fillId="0" borderId="51" xfId="0" applyNumberFormat="1" applyFont="1" applyFill="1" applyBorder="1" applyAlignment="1">
      <alignment horizontal="center" vertical="center"/>
    </xf>
    <xf numFmtId="4" fontId="10" fillId="0" borderId="52" xfId="0" applyNumberFormat="1" applyFont="1" applyFill="1" applyBorder="1" applyAlignment="1">
      <alignment horizontal="center" vertical="center"/>
    </xf>
    <xf numFmtId="4" fontId="10" fillId="0" borderId="49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3" fontId="7" fillId="0" borderId="54" xfId="0" applyNumberFormat="1" applyFont="1" applyBorder="1" applyAlignment="1">
      <alignment horizontal="center" vertical="center"/>
    </xf>
    <xf numFmtId="4" fontId="7" fillId="0" borderId="55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1"/>
  <sheetViews>
    <sheetView tabSelected="1" workbookViewId="0">
      <selection activeCell="Q27" sqref="Q27"/>
    </sheetView>
  </sheetViews>
  <sheetFormatPr defaultColWidth="12.7109375" defaultRowHeight="15.95" customHeight="1" x14ac:dyDescent="0.25"/>
  <cols>
    <col min="1" max="1" width="2.42578125" style="1" customWidth="1"/>
    <col min="2" max="2" width="5.7109375" style="1" customWidth="1"/>
    <col min="3" max="4" width="15.7109375" style="1" customWidth="1"/>
    <col min="5" max="6" width="7.7109375" style="1" customWidth="1"/>
    <col min="7" max="14" width="10.7109375" style="1" customWidth="1"/>
    <col min="15" max="15" width="5.7109375" style="1" customWidth="1"/>
    <col min="16" max="19" width="12.7109375" style="1" customWidth="1"/>
    <col min="20" max="20" width="5.7109375" style="1" customWidth="1"/>
    <col min="21" max="24" width="12.7109375" style="1" customWidth="1"/>
    <col min="25" max="25" width="5.7109375" style="1" customWidth="1"/>
    <col min="26" max="30" width="12.7109375" style="1" customWidth="1"/>
    <col min="31" max="31" width="5.7109375" style="1" customWidth="1"/>
    <col min="32" max="35" width="12.7109375" style="1"/>
    <col min="36" max="36" width="9.28515625" style="1" customWidth="1"/>
    <col min="37" max="38" width="11" style="1" bestFit="1" customWidth="1"/>
    <col min="39" max="39" width="13" style="1" bestFit="1" customWidth="1"/>
    <col min="40" max="40" width="19.5703125" style="1" bestFit="1" customWidth="1"/>
    <col min="41" max="41" width="11.85546875" style="1" customWidth="1"/>
    <col min="42" max="16384" width="12.7109375" style="1"/>
  </cols>
  <sheetData>
    <row r="1" spans="2:41" ht="16.5" thickBot="1" x14ac:dyDescent="0.3"/>
    <row r="2" spans="2:41" s="3" customFormat="1" ht="31.5" customHeight="1" thickBot="1" x14ac:dyDescent="0.3">
      <c r="B2" s="188" t="s">
        <v>0</v>
      </c>
      <c r="C2" s="189"/>
      <c r="D2" s="2" t="s">
        <v>1</v>
      </c>
      <c r="E2" s="190" t="s">
        <v>2</v>
      </c>
      <c r="F2" s="191"/>
      <c r="G2" s="191"/>
      <c r="H2" s="191"/>
      <c r="I2" s="191"/>
      <c r="J2" s="191"/>
      <c r="K2" s="191"/>
      <c r="L2" s="192"/>
      <c r="M2" s="193" t="s">
        <v>3</v>
      </c>
      <c r="N2" s="194"/>
      <c r="P2" s="195" t="s">
        <v>4</v>
      </c>
      <c r="Q2" s="196"/>
      <c r="R2" s="196"/>
      <c r="S2" s="197"/>
      <c r="T2" s="4"/>
      <c r="U2" s="195" t="s">
        <v>5</v>
      </c>
      <c r="V2" s="196"/>
      <c r="W2" s="196"/>
      <c r="X2" s="197"/>
      <c r="Y2" s="4"/>
      <c r="Z2" s="195" t="s">
        <v>6</v>
      </c>
      <c r="AA2" s="196"/>
      <c r="AB2" s="196"/>
      <c r="AC2" s="196"/>
      <c r="AD2" s="197"/>
      <c r="AE2" s="4"/>
      <c r="AF2" s="180" t="s">
        <v>7</v>
      </c>
      <c r="AG2" s="181"/>
      <c r="AH2" s="181"/>
      <c r="AI2" s="182"/>
    </row>
    <row r="3" spans="2:41" ht="16.5" thickBot="1" x14ac:dyDescent="0.3"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7"/>
      <c r="P3" s="8"/>
      <c r="Q3" s="8"/>
      <c r="R3" s="8"/>
      <c r="S3" s="8"/>
      <c r="T3" s="5"/>
      <c r="U3" s="8"/>
      <c r="V3" s="8"/>
      <c r="W3" s="8"/>
      <c r="X3" s="8"/>
      <c r="Y3" s="5"/>
      <c r="Z3" s="8"/>
      <c r="AA3" s="8"/>
      <c r="AB3" s="8"/>
      <c r="AC3" s="8"/>
      <c r="AD3" s="8"/>
      <c r="AE3" s="5"/>
    </row>
    <row r="4" spans="2:41" s="19" customFormat="1" ht="48" thickBot="1" x14ac:dyDescent="0.3">
      <c r="B4" s="9" t="s">
        <v>8</v>
      </c>
      <c r="C4" s="10" t="s">
        <v>9</v>
      </c>
      <c r="D4" s="10" t="s">
        <v>10</v>
      </c>
      <c r="E4" s="11" t="s">
        <v>11</v>
      </c>
      <c r="F4" s="12" t="s">
        <v>12</v>
      </c>
      <c r="G4" s="13" t="s">
        <v>13</v>
      </c>
      <c r="H4" s="14" t="s">
        <v>14</v>
      </c>
      <c r="I4" s="15" t="s">
        <v>15</v>
      </c>
      <c r="J4" s="16" t="s">
        <v>16</v>
      </c>
      <c r="K4" s="17" t="s">
        <v>17</v>
      </c>
      <c r="L4" s="17" t="s">
        <v>18</v>
      </c>
      <c r="M4" s="17" t="s">
        <v>19</v>
      </c>
      <c r="N4" s="18" t="s">
        <v>20</v>
      </c>
      <c r="P4" s="20" t="s">
        <v>21</v>
      </c>
      <c r="Q4" s="21" t="s">
        <v>22</v>
      </c>
      <c r="R4" s="21" t="s">
        <v>23</v>
      </c>
      <c r="S4" s="22" t="s">
        <v>15</v>
      </c>
      <c r="T4" s="23"/>
      <c r="U4" s="20" t="s">
        <v>21</v>
      </c>
      <c r="V4" s="21" t="s">
        <v>9</v>
      </c>
      <c r="W4" s="21" t="s">
        <v>10</v>
      </c>
      <c r="X4" s="24" t="s">
        <v>24</v>
      </c>
      <c r="Y4" s="23"/>
      <c r="Z4" s="25" t="s">
        <v>25</v>
      </c>
      <c r="AA4" s="26" t="s">
        <v>21</v>
      </c>
      <c r="AB4" s="26" t="s">
        <v>9</v>
      </c>
      <c r="AC4" s="26" t="s">
        <v>10</v>
      </c>
      <c r="AD4" s="27" t="s">
        <v>24</v>
      </c>
      <c r="AE4" s="23"/>
      <c r="AF4" s="28" t="s">
        <v>9</v>
      </c>
      <c r="AG4" s="29" t="s">
        <v>21</v>
      </c>
      <c r="AH4" s="29" t="s">
        <v>10</v>
      </c>
      <c r="AI4" s="30" t="s">
        <v>26</v>
      </c>
    </row>
    <row r="5" spans="2:41" ht="16.5" thickBot="1" x14ac:dyDescent="0.3">
      <c r="B5" s="31">
        <v>1</v>
      </c>
      <c r="C5" s="167" t="s">
        <v>27</v>
      </c>
      <c r="D5" s="32">
        <v>684</v>
      </c>
      <c r="E5" s="32">
        <v>600</v>
      </c>
      <c r="F5" s="33">
        <v>20.2</v>
      </c>
      <c r="G5" s="34">
        <f>100/(0.75*$F5)*10</f>
        <v>66.006600660066013</v>
      </c>
      <c r="H5" s="35">
        <v>59</v>
      </c>
      <c r="I5" s="36">
        <v>36333.333333333336</v>
      </c>
      <c r="J5" s="37">
        <v>52.32</v>
      </c>
      <c r="K5" s="38">
        <v>0.77</v>
      </c>
      <c r="L5" s="38">
        <v>1.46</v>
      </c>
      <c r="M5" s="38">
        <v>11.39</v>
      </c>
      <c r="N5" s="39">
        <v>3.39</v>
      </c>
      <c r="P5" s="183" t="s">
        <v>28</v>
      </c>
      <c r="Q5" s="184"/>
      <c r="R5" s="184"/>
      <c r="S5" s="185"/>
      <c r="T5" s="5"/>
      <c r="U5" s="40">
        <v>1</v>
      </c>
      <c r="V5" s="41" t="s">
        <v>29</v>
      </c>
      <c r="W5" s="42" t="s">
        <v>30</v>
      </c>
      <c r="X5" s="43">
        <v>53200</v>
      </c>
      <c r="Y5" s="5"/>
      <c r="Z5" s="44">
        <v>300</v>
      </c>
      <c r="AA5" s="45">
        <v>1</v>
      </c>
      <c r="AB5" s="46" t="s">
        <v>31</v>
      </c>
      <c r="AC5" s="47">
        <v>3014</v>
      </c>
      <c r="AD5" s="48">
        <v>40800</v>
      </c>
      <c r="AE5" s="5"/>
      <c r="AF5" s="159" t="s">
        <v>27</v>
      </c>
      <c r="AG5" s="49">
        <v>1</v>
      </c>
      <c r="AH5" s="50">
        <v>735</v>
      </c>
      <c r="AI5" s="43">
        <v>43300</v>
      </c>
      <c r="AK5" s="51" t="s">
        <v>32</v>
      </c>
      <c r="AL5" s="52" t="s">
        <v>33</v>
      </c>
      <c r="AM5" s="53"/>
      <c r="AN5" s="53"/>
      <c r="AO5" s="54"/>
    </row>
    <row r="6" spans="2:41" ht="15.75" x14ac:dyDescent="0.25">
      <c r="B6" s="55">
        <v>2</v>
      </c>
      <c r="C6" s="163"/>
      <c r="D6" s="56">
        <v>735</v>
      </c>
      <c r="E6" s="56">
        <v>700</v>
      </c>
      <c r="F6" s="57">
        <v>20.2</v>
      </c>
      <c r="G6" s="58">
        <f t="shared" ref="G6:G30" si="0">100/(0.75*$F6)*10</f>
        <v>66.006600660066013</v>
      </c>
      <c r="H6" s="59">
        <v>73</v>
      </c>
      <c r="I6" s="60">
        <v>43300</v>
      </c>
      <c r="J6" s="61">
        <v>63.42</v>
      </c>
      <c r="K6" s="62">
        <v>0.3</v>
      </c>
      <c r="L6" s="62">
        <v>1.54</v>
      </c>
      <c r="M6" s="62">
        <v>7.57</v>
      </c>
      <c r="N6" s="63">
        <v>3.16</v>
      </c>
      <c r="P6" s="64">
        <v>1</v>
      </c>
      <c r="Q6" s="49" t="s">
        <v>29</v>
      </c>
      <c r="R6" s="49">
        <v>2</v>
      </c>
      <c r="S6" s="43">
        <v>51917</v>
      </c>
      <c r="T6" s="5"/>
      <c r="U6" s="65">
        <v>2</v>
      </c>
      <c r="V6" s="66" t="s">
        <v>29</v>
      </c>
      <c r="W6" s="67" t="s">
        <v>34</v>
      </c>
      <c r="X6" s="68">
        <v>50633.333333333336</v>
      </c>
      <c r="Y6" s="5"/>
      <c r="Z6" s="179">
        <v>400</v>
      </c>
      <c r="AA6" s="49">
        <v>1</v>
      </c>
      <c r="AB6" s="41" t="s">
        <v>31</v>
      </c>
      <c r="AC6" s="50">
        <v>4015</v>
      </c>
      <c r="AD6" s="43">
        <v>46633.333333333328</v>
      </c>
      <c r="AE6" s="5"/>
      <c r="AF6" s="165"/>
      <c r="AG6" s="69">
        <v>2</v>
      </c>
      <c r="AH6" s="70">
        <v>873</v>
      </c>
      <c r="AI6" s="68">
        <v>39266.666666666664</v>
      </c>
      <c r="AK6" s="51" t="s">
        <v>35</v>
      </c>
      <c r="AL6" s="71" t="s">
        <v>36</v>
      </c>
      <c r="AM6" s="53"/>
      <c r="AN6" s="53"/>
      <c r="AO6" s="54"/>
    </row>
    <row r="7" spans="2:41" ht="16.5" thickBot="1" x14ac:dyDescent="0.3">
      <c r="B7" s="72">
        <v>3</v>
      </c>
      <c r="C7" s="164"/>
      <c r="D7" s="73">
        <v>873</v>
      </c>
      <c r="E7" s="73">
        <v>700</v>
      </c>
      <c r="F7" s="74">
        <v>20.2</v>
      </c>
      <c r="G7" s="75">
        <f t="shared" si="0"/>
        <v>66.006600660066013</v>
      </c>
      <c r="H7" s="76">
        <v>67</v>
      </c>
      <c r="I7" s="77">
        <v>39266.666666666664</v>
      </c>
      <c r="J7" s="78">
        <v>58.35</v>
      </c>
      <c r="K7" s="79">
        <v>0.42</v>
      </c>
      <c r="L7" s="79">
        <v>1.86</v>
      </c>
      <c r="M7" s="79">
        <v>7.84</v>
      </c>
      <c r="N7" s="80">
        <v>3.52</v>
      </c>
      <c r="P7" s="81">
        <v>2</v>
      </c>
      <c r="Q7" s="69" t="s">
        <v>37</v>
      </c>
      <c r="R7" s="69">
        <v>2</v>
      </c>
      <c r="S7" s="68">
        <v>47833</v>
      </c>
      <c r="T7" s="5"/>
      <c r="U7" s="65">
        <v>3</v>
      </c>
      <c r="V7" s="66" t="s">
        <v>38</v>
      </c>
      <c r="W7" s="70" t="s">
        <v>39</v>
      </c>
      <c r="X7" s="68">
        <v>50233.333333333336</v>
      </c>
      <c r="Y7" s="5"/>
      <c r="Z7" s="171"/>
      <c r="AA7" s="82">
        <v>2</v>
      </c>
      <c r="AB7" s="83" t="s">
        <v>40</v>
      </c>
      <c r="AC7" s="84">
        <v>43</v>
      </c>
      <c r="AD7" s="85">
        <v>38333.333333333336</v>
      </c>
      <c r="AE7" s="5"/>
      <c r="AF7" s="160"/>
      <c r="AG7" s="82">
        <v>3</v>
      </c>
      <c r="AH7" s="86">
        <v>684</v>
      </c>
      <c r="AI7" s="85">
        <v>36333.333333333336</v>
      </c>
      <c r="AK7" s="186" t="s">
        <v>41</v>
      </c>
      <c r="AL7" s="87" t="s">
        <v>42</v>
      </c>
      <c r="AM7" s="87" t="s">
        <v>43</v>
      </c>
      <c r="AN7" s="87" t="s">
        <v>44</v>
      </c>
      <c r="AO7" s="87" t="s">
        <v>45</v>
      </c>
    </row>
    <row r="8" spans="2:41" ht="15.75" x14ac:dyDescent="0.25">
      <c r="B8" s="31">
        <v>4</v>
      </c>
      <c r="C8" s="167" t="s">
        <v>38</v>
      </c>
      <c r="D8" s="32" t="s">
        <v>46</v>
      </c>
      <c r="E8" s="32">
        <v>500</v>
      </c>
      <c r="F8" s="33">
        <v>18</v>
      </c>
      <c r="G8" s="34">
        <f t="shared" si="0"/>
        <v>74.074074074074076</v>
      </c>
      <c r="H8" s="35">
        <v>78</v>
      </c>
      <c r="I8" s="36">
        <v>39433.333333333336</v>
      </c>
      <c r="J8" s="37">
        <v>51.07</v>
      </c>
      <c r="K8" s="38">
        <v>0.66</v>
      </c>
      <c r="L8" s="38">
        <v>1.58</v>
      </c>
      <c r="M8" s="38">
        <v>8.5299999999999994</v>
      </c>
      <c r="N8" s="39">
        <v>3.53</v>
      </c>
      <c r="P8" s="81">
        <v>3</v>
      </c>
      <c r="Q8" s="69" t="s">
        <v>38</v>
      </c>
      <c r="R8" s="69">
        <v>4</v>
      </c>
      <c r="S8" s="68">
        <v>46192</v>
      </c>
      <c r="T8" s="5"/>
      <c r="U8" s="65">
        <v>4</v>
      </c>
      <c r="V8" s="66" t="s">
        <v>47</v>
      </c>
      <c r="W8" s="67" t="s">
        <v>48</v>
      </c>
      <c r="X8" s="68">
        <v>48666.666666666664</v>
      </c>
      <c r="Y8" s="5"/>
      <c r="Z8" s="169">
        <v>500</v>
      </c>
      <c r="AA8" s="88">
        <v>1</v>
      </c>
      <c r="AB8" s="89" t="s">
        <v>29</v>
      </c>
      <c r="AC8" s="90" t="s">
        <v>34</v>
      </c>
      <c r="AD8" s="91">
        <v>50633.333333333336</v>
      </c>
      <c r="AE8" s="5"/>
      <c r="AF8" s="159" t="s">
        <v>38</v>
      </c>
      <c r="AG8" s="49">
        <v>1</v>
      </c>
      <c r="AH8" s="50" t="s">
        <v>39</v>
      </c>
      <c r="AI8" s="43">
        <v>50233.333333333336</v>
      </c>
      <c r="AK8" s="186"/>
      <c r="AL8" s="87" t="s">
        <v>49</v>
      </c>
      <c r="AM8" s="87" t="s">
        <v>43</v>
      </c>
      <c r="AN8" s="87" t="s">
        <v>50</v>
      </c>
      <c r="AO8" s="87" t="s">
        <v>51</v>
      </c>
    </row>
    <row r="9" spans="2:41" ht="15.75" x14ac:dyDescent="0.25">
      <c r="B9" s="55">
        <v>5</v>
      </c>
      <c r="C9" s="163"/>
      <c r="D9" s="56" t="s">
        <v>52</v>
      </c>
      <c r="E9" s="56">
        <v>500</v>
      </c>
      <c r="F9" s="57">
        <v>18</v>
      </c>
      <c r="G9" s="58">
        <f t="shared" si="0"/>
        <v>74.074074074074076</v>
      </c>
      <c r="H9" s="59">
        <v>73</v>
      </c>
      <c r="I9" s="60">
        <v>47333.333333333336</v>
      </c>
      <c r="J9" s="61">
        <v>57.53</v>
      </c>
      <c r="K9" s="62">
        <v>0.42</v>
      </c>
      <c r="L9" s="62">
        <v>1.85</v>
      </c>
      <c r="M9" s="62">
        <v>9.4</v>
      </c>
      <c r="N9" s="63">
        <v>3.09</v>
      </c>
      <c r="P9" s="81">
        <v>4</v>
      </c>
      <c r="Q9" s="69" t="s">
        <v>47</v>
      </c>
      <c r="R9" s="69">
        <v>3</v>
      </c>
      <c r="S9" s="68">
        <v>45900</v>
      </c>
      <c r="T9" s="5"/>
      <c r="U9" s="65">
        <v>5</v>
      </c>
      <c r="V9" s="66" t="s">
        <v>37</v>
      </c>
      <c r="W9" s="70" t="s">
        <v>53</v>
      </c>
      <c r="X9" s="68">
        <v>47833.333333333336</v>
      </c>
      <c r="Y9" s="5"/>
      <c r="Z9" s="170"/>
      <c r="AA9" s="69">
        <v>2</v>
      </c>
      <c r="AB9" s="66" t="s">
        <v>47</v>
      </c>
      <c r="AC9" s="67" t="s">
        <v>48</v>
      </c>
      <c r="AD9" s="68">
        <v>48666.666666666664</v>
      </c>
      <c r="AE9" s="5"/>
      <c r="AF9" s="165"/>
      <c r="AG9" s="69">
        <v>2</v>
      </c>
      <c r="AH9" s="70" t="s">
        <v>54</v>
      </c>
      <c r="AI9" s="68">
        <v>47766.666666666664</v>
      </c>
      <c r="AK9" s="186"/>
      <c r="AL9" s="172" t="s">
        <v>55</v>
      </c>
      <c r="AM9" s="172" t="s">
        <v>56</v>
      </c>
      <c r="AN9" s="92" t="s">
        <v>57</v>
      </c>
      <c r="AO9" s="92" t="s">
        <v>58</v>
      </c>
    </row>
    <row r="10" spans="2:41" ht="15.75" x14ac:dyDescent="0.25">
      <c r="B10" s="55">
        <v>6</v>
      </c>
      <c r="C10" s="163"/>
      <c r="D10" s="56" t="s">
        <v>54</v>
      </c>
      <c r="E10" s="56">
        <v>600</v>
      </c>
      <c r="F10" s="57">
        <v>18</v>
      </c>
      <c r="G10" s="58">
        <f t="shared" si="0"/>
        <v>74.074074074074076</v>
      </c>
      <c r="H10" s="59">
        <v>76</v>
      </c>
      <c r="I10" s="60">
        <v>47766.666666666664</v>
      </c>
      <c r="J10" s="61">
        <v>58.24</v>
      </c>
      <c r="K10" s="62">
        <v>0.62</v>
      </c>
      <c r="L10" s="62">
        <v>1.46</v>
      </c>
      <c r="M10" s="62">
        <v>7.57</v>
      </c>
      <c r="N10" s="63">
        <v>3.32</v>
      </c>
      <c r="P10" s="81">
        <v>5</v>
      </c>
      <c r="Q10" s="69" t="s">
        <v>59</v>
      </c>
      <c r="R10" s="69">
        <v>2</v>
      </c>
      <c r="S10" s="68">
        <v>44367</v>
      </c>
      <c r="T10" s="5"/>
      <c r="U10" s="65">
        <v>6</v>
      </c>
      <c r="V10" s="66" t="s">
        <v>37</v>
      </c>
      <c r="W10" s="70" t="s">
        <v>60</v>
      </c>
      <c r="X10" s="68">
        <v>47833.333333333336</v>
      </c>
      <c r="Y10" s="5"/>
      <c r="Z10" s="170"/>
      <c r="AA10" s="69">
        <v>3</v>
      </c>
      <c r="AB10" s="66" t="s">
        <v>37</v>
      </c>
      <c r="AC10" s="70" t="s">
        <v>53</v>
      </c>
      <c r="AD10" s="68">
        <v>47833.333333333336</v>
      </c>
      <c r="AE10" s="5"/>
      <c r="AF10" s="165"/>
      <c r="AG10" s="69">
        <v>3</v>
      </c>
      <c r="AH10" s="70" t="s">
        <v>52</v>
      </c>
      <c r="AI10" s="68">
        <v>47333.333333333336</v>
      </c>
      <c r="AK10" s="186"/>
      <c r="AL10" s="173"/>
      <c r="AM10" s="173"/>
      <c r="AN10" s="87" t="s">
        <v>61</v>
      </c>
      <c r="AO10" s="87" t="s">
        <v>62</v>
      </c>
    </row>
    <row r="11" spans="2:41" ht="16.5" thickBot="1" x14ac:dyDescent="0.3">
      <c r="B11" s="93">
        <v>7</v>
      </c>
      <c r="C11" s="168"/>
      <c r="D11" s="94" t="s">
        <v>39</v>
      </c>
      <c r="E11" s="94">
        <v>600</v>
      </c>
      <c r="F11" s="95">
        <v>18</v>
      </c>
      <c r="G11" s="96">
        <f t="shared" si="0"/>
        <v>74.074074074074076</v>
      </c>
      <c r="H11" s="97">
        <v>82</v>
      </c>
      <c r="I11" s="98">
        <v>50233.333333333336</v>
      </c>
      <c r="J11" s="99">
        <v>61.29</v>
      </c>
      <c r="K11" s="100">
        <v>0.41</v>
      </c>
      <c r="L11" s="100">
        <v>1.26</v>
      </c>
      <c r="M11" s="100">
        <v>9.75</v>
      </c>
      <c r="N11" s="101">
        <v>3.05</v>
      </c>
      <c r="P11" s="81">
        <v>6</v>
      </c>
      <c r="Q11" s="69" t="s">
        <v>31</v>
      </c>
      <c r="R11" s="69">
        <v>5</v>
      </c>
      <c r="S11" s="68">
        <v>42593</v>
      </c>
      <c r="T11" s="5"/>
      <c r="U11" s="65">
        <v>7</v>
      </c>
      <c r="V11" s="66" t="s">
        <v>38</v>
      </c>
      <c r="W11" s="70" t="s">
        <v>54</v>
      </c>
      <c r="X11" s="68">
        <v>47766.666666666664</v>
      </c>
      <c r="Y11" s="5"/>
      <c r="Z11" s="170"/>
      <c r="AA11" s="69">
        <v>4</v>
      </c>
      <c r="AB11" s="66" t="s">
        <v>38</v>
      </c>
      <c r="AC11" s="70" t="s">
        <v>52</v>
      </c>
      <c r="AD11" s="68">
        <v>47333.333333333336</v>
      </c>
      <c r="AE11" s="5"/>
      <c r="AF11" s="160"/>
      <c r="AG11" s="82">
        <v>4</v>
      </c>
      <c r="AH11" s="86" t="s">
        <v>46</v>
      </c>
      <c r="AI11" s="85">
        <v>39433.333333333336</v>
      </c>
      <c r="AK11" s="175"/>
      <c r="AL11" s="87" t="s">
        <v>63</v>
      </c>
      <c r="AM11" s="87" t="s">
        <v>64</v>
      </c>
      <c r="AN11" s="87" t="s">
        <v>65</v>
      </c>
      <c r="AO11" s="87" t="s">
        <v>66</v>
      </c>
    </row>
    <row r="12" spans="2:41" ht="15.75" x14ac:dyDescent="0.25">
      <c r="B12" s="102">
        <v>8</v>
      </c>
      <c r="C12" s="162" t="s">
        <v>31</v>
      </c>
      <c r="D12" s="103">
        <v>3014</v>
      </c>
      <c r="E12" s="103">
        <v>300</v>
      </c>
      <c r="F12" s="104">
        <v>17.100000000000001</v>
      </c>
      <c r="G12" s="105">
        <f t="shared" si="0"/>
        <v>77.972709551656919</v>
      </c>
      <c r="H12" s="106">
        <v>82</v>
      </c>
      <c r="I12" s="107">
        <v>40800</v>
      </c>
      <c r="J12" s="108">
        <v>63.45</v>
      </c>
      <c r="K12" s="109">
        <v>0.37</v>
      </c>
      <c r="L12" s="109">
        <v>1.54</v>
      </c>
      <c r="M12" s="109">
        <v>8.5299999999999994</v>
      </c>
      <c r="N12" s="110">
        <v>3.02</v>
      </c>
      <c r="P12" s="81">
        <v>7</v>
      </c>
      <c r="Q12" s="69" t="s">
        <v>67</v>
      </c>
      <c r="R12" s="69">
        <v>2</v>
      </c>
      <c r="S12" s="68">
        <v>42217</v>
      </c>
      <c r="T12" s="5"/>
      <c r="U12" s="65">
        <v>8</v>
      </c>
      <c r="V12" s="66" t="s">
        <v>38</v>
      </c>
      <c r="W12" s="70" t="s">
        <v>52</v>
      </c>
      <c r="X12" s="68">
        <v>47333.333333333336</v>
      </c>
      <c r="Y12" s="5"/>
      <c r="Z12" s="170"/>
      <c r="AA12" s="69">
        <v>5</v>
      </c>
      <c r="AB12" s="66" t="s">
        <v>59</v>
      </c>
      <c r="AC12" s="67" t="s">
        <v>68</v>
      </c>
      <c r="AD12" s="68">
        <v>43466.666666666664</v>
      </c>
      <c r="AE12" s="5"/>
      <c r="AF12" s="159" t="s">
        <v>31</v>
      </c>
      <c r="AG12" s="49">
        <v>1</v>
      </c>
      <c r="AH12" s="50">
        <v>4015</v>
      </c>
      <c r="AI12" s="43">
        <v>46633.333333333328</v>
      </c>
      <c r="AK12" s="174" t="s">
        <v>69</v>
      </c>
      <c r="AL12" s="92" t="s">
        <v>70</v>
      </c>
      <c r="AM12" s="92" t="s">
        <v>71</v>
      </c>
      <c r="AN12" s="92" t="s">
        <v>72</v>
      </c>
      <c r="AO12" s="92" t="s">
        <v>73</v>
      </c>
    </row>
    <row r="13" spans="2:41" ht="15.75" x14ac:dyDescent="0.25">
      <c r="B13" s="55">
        <v>9</v>
      </c>
      <c r="C13" s="163"/>
      <c r="D13" s="56">
        <v>4015</v>
      </c>
      <c r="E13" s="56">
        <v>400</v>
      </c>
      <c r="F13" s="57">
        <v>17.100000000000001</v>
      </c>
      <c r="G13" s="58">
        <f t="shared" si="0"/>
        <v>77.972709551656919</v>
      </c>
      <c r="H13" s="59">
        <v>80</v>
      </c>
      <c r="I13" s="60">
        <v>46633.333333333328</v>
      </c>
      <c r="J13" s="61">
        <v>59.05</v>
      </c>
      <c r="K13" s="62">
        <v>0.52</v>
      </c>
      <c r="L13" s="62">
        <v>1.51</v>
      </c>
      <c r="M13" s="62">
        <v>8.09</v>
      </c>
      <c r="N13" s="63">
        <v>3.02</v>
      </c>
      <c r="P13" s="81">
        <v>8</v>
      </c>
      <c r="Q13" s="69" t="s">
        <v>27</v>
      </c>
      <c r="R13" s="69">
        <v>3</v>
      </c>
      <c r="S13" s="68">
        <v>39633</v>
      </c>
      <c r="T13" s="5"/>
      <c r="U13" s="65">
        <v>9</v>
      </c>
      <c r="V13" s="66" t="s">
        <v>31</v>
      </c>
      <c r="W13" s="70">
        <v>4015</v>
      </c>
      <c r="X13" s="68">
        <v>46633.333333333328</v>
      </c>
      <c r="Y13" s="5"/>
      <c r="Z13" s="170"/>
      <c r="AA13" s="69">
        <v>6</v>
      </c>
      <c r="AB13" s="66" t="s">
        <v>31</v>
      </c>
      <c r="AC13" s="70">
        <v>5010</v>
      </c>
      <c r="AD13" s="68">
        <v>42600</v>
      </c>
      <c r="AE13" s="5"/>
      <c r="AF13" s="165"/>
      <c r="AG13" s="69">
        <v>2</v>
      </c>
      <c r="AH13" s="70">
        <v>5010</v>
      </c>
      <c r="AI13" s="68">
        <v>42600</v>
      </c>
      <c r="AK13" s="175"/>
      <c r="AL13" s="92" t="s">
        <v>74</v>
      </c>
      <c r="AM13" s="92" t="s">
        <v>75</v>
      </c>
      <c r="AN13" s="92" t="s">
        <v>76</v>
      </c>
      <c r="AO13" s="92" t="s">
        <v>77</v>
      </c>
    </row>
    <row r="14" spans="2:41" ht="16.5" thickBot="1" x14ac:dyDescent="0.3">
      <c r="B14" s="55">
        <v>10</v>
      </c>
      <c r="C14" s="163"/>
      <c r="D14" s="56">
        <v>5010</v>
      </c>
      <c r="E14" s="56">
        <v>500</v>
      </c>
      <c r="F14" s="57">
        <v>18</v>
      </c>
      <c r="G14" s="58">
        <f t="shared" si="0"/>
        <v>74.074074074074076</v>
      </c>
      <c r="H14" s="59">
        <v>74</v>
      </c>
      <c r="I14" s="60">
        <v>42600</v>
      </c>
      <c r="J14" s="61">
        <v>59.27</v>
      </c>
      <c r="K14" s="62">
        <v>0.46</v>
      </c>
      <c r="L14" s="62">
        <v>1.4</v>
      </c>
      <c r="M14" s="62">
        <v>6.03</v>
      </c>
      <c r="N14" s="63">
        <v>3.16</v>
      </c>
      <c r="P14" s="111">
        <v>9</v>
      </c>
      <c r="Q14" s="112" t="s">
        <v>40</v>
      </c>
      <c r="R14" s="112">
        <v>1</v>
      </c>
      <c r="S14" s="113">
        <v>38333</v>
      </c>
      <c r="T14" s="5"/>
      <c r="U14" s="65">
        <v>10</v>
      </c>
      <c r="V14" s="66" t="s">
        <v>67</v>
      </c>
      <c r="W14" s="67" t="s">
        <v>78</v>
      </c>
      <c r="X14" s="68">
        <v>45933.333333333336</v>
      </c>
      <c r="Y14" s="5"/>
      <c r="Z14" s="170"/>
      <c r="AA14" s="69">
        <v>7</v>
      </c>
      <c r="AB14" s="66" t="s">
        <v>38</v>
      </c>
      <c r="AC14" s="70" t="s">
        <v>46</v>
      </c>
      <c r="AD14" s="68">
        <v>39433.333333333336</v>
      </c>
      <c r="AE14" s="5"/>
      <c r="AF14" s="165"/>
      <c r="AG14" s="69">
        <v>3</v>
      </c>
      <c r="AH14" s="70">
        <v>770</v>
      </c>
      <c r="AI14" s="68">
        <v>41533.333333333336</v>
      </c>
      <c r="AK14" s="114" t="s">
        <v>79</v>
      </c>
      <c r="AL14" s="87" t="s">
        <v>80</v>
      </c>
      <c r="AM14" s="115"/>
      <c r="AN14" s="115"/>
      <c r="AO14" s="115"/>
    </row>
    <row r="15" spans="2:41" ht="16.5" thickBot="1" x14ac:dyDescent="0.3">
      <c r="B15" s="55">
        <v>11</v>
      </c>
      <c r="C15" s="163"/>
      <c r="D15" s="56">
        <v>6043</v>
      </c>
      <c r="E15" s="56">
        <v>600</v>
      </c>
      <c r="F15" s="57">
        <v>18</v>
      </c>
      <c r="G15" s="58">
        <f t="shared" si="0"/>
        <v>74.074074074074076</v>
      </c>
      <c r="H15" s="59">
        <v>77</v>
      </c>
      <c r="I15" s="60">
        <v>41400</v>
      </c>
      <c r="J15" s="61">
        <v>60.95</v>
      </c>
      <c r="K15" s="62">
        <v>0.48</v>
      </c>
      <c r="L15" s="62">
        <v>1.44</v>
      </c>
      <c r="M15" s="62">
        <v>9.26</v>
      </c>
      <c r="N15" s="63">
        <v>2.7</v>
      </c>
      <c r="P15" s="176" t="s">
        <v>11</v>
      </c>
      <c r="Q15" s="177"/>
      <c r="R15" s="177"/>
      <c r="S15" s="178"/>
      <c r="U15" s="65">
        <v>11</v>
      </c>
      <c r="V15" s="66" t="s">
        <v>59</v>
      </c>
      <c r="W15" s="70" t="s">
        <v>81</v>
      </c>
      <c r="X15" s="68">
        <v>45266.666666666664</v>
      </c>
      <c r="Y15" s="5"/>
      <c r="Z15" s="187"/>
      <c r="AA15" s="112">
        <v>8</v>
      </c>
      <c r="AB15" s="116" t="s">
        <v>47</v>
      </c>
      <c r="AC15" s="117" t="s">
        <v>82</v>
      </c>
      <c r="AD15" s="118"/>
      <c r="AE15" s="5"/>
      <c r="AF15" s="165"/>
      <c r="AG15" s="69">
        <v>4</v>
      </c>
      <c r="AH15" s="70">
        <v>6043</v>
      </c>
      <c r="AI15" s="68">
        <v>41400</v>
      </c>
      <c r="AK15" s="114" t="s">
        <v>83</v>
      </c>
      <c r="AL15" s="87" t="s">
        <v>80</v>
      </c>
      <c r="AM15" s="115"/>
      <c r="AN15" s="115"/>
      <c r="AO15" s="115"/>
    </row>
    <row r="16" spans="2:41" ht="16.5" thickBot="1" x14ac:dyDescent="0.3">
      <c r="B16" s="72">
        <v>12</v>
      </c>
      <c r="C16" s="164"/>
      <c r="D16" s="73">
        <v>770</v>
      </c>
      <c r="E16" s="73">
        <v>700</v>
      </c>
      <c r="F16" s="74">
        <v>18</v>
      </c>
      <c r="G16" s="75">
        <f t="shared" si="0"/>
        <v>74.074074074074076</v>
      </c>
      <c r="H16" s="76">
        <v>78</v>
      </c>
      <c r="I16" s="77">
        <v>41533.333333333336</v>
      </c>
      <c r="J16" s="78">
        <v>64.31</v>
      </c>
      <c r="K16" s="79">
        <v>0.48</v>
      </c>
      <c r="L16" s="79">
        <v>1.66</v>
      </c>
      <c r="M16" s="79">
        <v>7.6</v>
      </c>
      <c r="N16" s="80">
        <v>3.02</v>
      </c>
      <c r="P16" s="119">
        <v>1</v>
      </c>
      <c r="Q16" s="88">
        <v>600</v>
      </c>
      <c r="R16" s="88">
        <v>8</v>
      </c>
      <c r="S16" s="91">
        <v>45725</v>
      </c>
      <c r="U16" s="65">
        <v>12</v>
      </c>
      <c r="V16" s="66" t="s">
        <v>47</v>
      </c>
      <c r="W16" s="67" t="s">
        <v>84</v>
      </c>
      <c r="X16" s="68">
        <v>44966.666666666672</v>
      </c>
      <c r="Y16" s="5"/>
      <c r="Z16" s="179">
        <v>600</v>
      </c>
      <c r="AA16" s="49">
        <v>1</v>
      </c>
      <c r="AB16" s="41" t="s">
        <v>29</v>
      </c>
      <c r="AC16" s="42" t="s">
        <v>30</v>
      </c>
      <c r="AD16" s="43">
        <v>53200</v>
      </c>
      <c r="AE16" s="5"/>
      <c r="AF16" s="160"/>
      <c r="AG16" s="82">
        <v>5</v>
      </c>
      <c r="AH16" s="86">
        <v>3014</v>
      </c>
      <c r="AI16" s="85">
        <v>40800</v>
      </c>
      <c r="AK16" s="120"/>
      <c r="AL16" s="120"/>
      <c r="AM16" s="121"/>
      <c r="AN16" s="121"/>
    </row>
    <row r="17" spans="2:43" ht="15.75" x14ac:dyDescent="0.25">
      <c r="B17" s="31">
        <v>13</v>
      </c>
      <c r="C17" s="167" t="s">
        <v>37</v>
      </c>
      <c r="D17" s="32" t="s">
        <v>53</v>
      </c>
      <c r="E17" s="32">
        <v>590</v>
      </c>
      <c r="F17" s="33">
        <v>20.2</v>
      </c>
      <c r="G17" s="34">
        <f t="shared" si="0"/>
        <v>66.006600660066013</v>
      </c>
      <c r="H17" s="35">
        <v>60</v>
      </c>
      <c r="I17" s="36">
        <v>47833.333333333336</v>
      </c>
      <c r="J17" s="37">
        <v>61.95</v>
      </c>
      <c r="K17" s="38">
        <v>0.62</v>
      </c>
      <c r="L17" s="38">
        <v>1.52</v>
      </c>
      <c r="M17" s="38">
        <v>6.28</v>
      </c>
      <c r="N17" s="39">
        <v>3.07</v>
      </c>
      <c r="P17" s="81">
        <v>2</v>
      </c>
      <c r="Q17" s="69">
        <v>500</v>
      </c>
      <c r="R17" s="69">
        <v>7</v>
      </c>
      <c r="S17" s="68">
        <v>45710</v>
      </c>
      <c r="U17" s="65">
        <v>13</v>
      </c>
      <c r="V17" s="66" t="s">
        <v>47</v>
      </c>
      <c r="W17" s="67" t="s">
        <v>85</v>
      </c>
      <c r="X17" s="68">
        <v>44066.666666666664</v>
      </c>
      <c r="Y17" s="5"/>
      <c r="Z17" s="170"/>
      <c r="AA17" s="69">
        <v>2</v>
      </c>
      <c r="AB17" s="66" t="s">
        <v>38</v>
      </c>
      <c r="AC17" s="70" t="s">
        <v>39</v>
      </c>
      <c r="AD17" s="68">
        <v>50233.333333333336</v>
      </c>
      <c r="AE17" s="5"/>
      <c r="AF17" s="159" t="s">
        <v>37</v>
      </c>
      <c r="AG17" s="49">
        <v>1</v>
      </c>
      <c r="AH17" s="50" t="s">
        <v>53</v>
      </c>
      <c r="AI17" s="43">
        <v>47833.333333333336</v>
      </c>
      <c r="AK17" s="121"/>
      <c r="AL17" s="121"/>
      <c r="AM17" s="121"/>
      <c r="AN17" s="121"/>
    </row>
    <row r="18" spans="2:43" ht="15.75" x14ac:dyDescent="0.25">
      <c r="B18" s="55">
        <v>14</v>
      </c>
      <c r="C18" s="163"/>
      <c r="D18" s="56" t="s">
        <v>60</v>
      </c>
      <c r="E18" s="56">
        <v>650</v>
      </c>
      <c r="F18" s="57">
        <v>20.2</v>
      </c>
      <c r="G18" s="58">
        <f t="shared" si="0"/>
        <v>66.006600660066013</v>
      </c>
      <c r="H18" s="59">
        <v>65</v>
      </c>
      <c r="I18" s="60">
        <v>47833.333333333336</v>
      </c>
      <c r="J18" s="61">
        <v>62.31</v>
      </c>
      <c r="K18" s="62">
        <v>0.6</v>
      </c>
      <c r="L18" s="62">
        <v>1.73</v>
      </c>
      <c r="M18" s="62">
        <v>11.01</v>
      </c>
      <c r="N18" s="63">
        <v>2.84</v>
      </c>
      <c r="P18" s="81">
        <v>3</v>
      </c>
      <c r="Q18" s="69">
        <v>400</v>
      </c>
      <c r="R18" s="69">
        <v>2</v>
      </c>
      <c r="S18" s="68">
        <v>42483</v>
      </c>
      <c r="U18" s="65">
        <v>14</v>
      </c>
      <c r="V18" s="66" t="s">
        <v>59</v>
      </c>
      <c r="W18" s="67" t="s">
        <v>68</v>
      </c>
      <c r="X18" s="68">
        <v>43466.666666666664</v>
      </c>
      <c r="Y18" s="5"/>
      <c r="Z18" s="170"/>
      <c r="AA18" s="69">
        <v>3</v>
      </c>
      <c r="AB18" s="66" t="s">
        <v>37</v>
      </c>
      <c r="AC18" s="70" t="s">
        <v>60</v>
      </c>
      <c r="AD18" s="68">
        <v>47833.333333333336</v>
      </c>
      <c r="AE18" s="5"/>
      <c r="AF18" s="165"/>
      <c r="AG18" s="69">
        <v>2</v>
      </c>
      <c r="AH18" s="70" t="s">
        <v>60</v>
      </c>
      <c r="AI18" s="68">
        <v>47833.333333333336</v>
      </c>
      <c r="AK18" s="161" t="s">
        <v>86</v>
      </c>
      <c r="AL18" s="161"/>
      <c r="AP18" s="115"/>
      <c r="AQ18" s="115"/>
    </row>
    <row r="19" spans="2:43" ht="16.5" thickBot="1" x14ac:dyDescent="0.3">
      <c r="B19" s="93">
        <v>15</v>
      </c>
      <c r="C19" s="168"/>
      <c r="D19" s="94" t="s">
        <v>87</v>
      </c>
      <c r="E19" s="94">
        <v>660</v>
      </c>
      <c r="F19" s="95">
        <v>20.2</v>
      </c>
      <c r="G19" s="96">
        <f t="shared" si="0"/>
        <v>66.006600660066013</v>
      </c>
      <c r="H19" s="97">
        <v>68</v>
      </c>
      <c r="I19" s="122"/>
      <c r="J19" s="99">
        <v>64.290000000000006</v>
      </c>
      <c r="K19" s="100">
        <v>0.45</v>
      </c>
      <c r="L19" s="100">
        <v>1.31</v>
      </c>
      <c r="M19" s="100">
        <v>5.91</v>
      </c>
      <c r="N19" s="101">
        <v>2.52</v>
      </c>
      <c r="P19" s="81">
        <v>4</v>
      </c>
      <c r="Q19" s="69">
        <v>700</v>
      </c>
      <c r="R19" s="69">
        <v>6</v>
      </c>
      <c r="S19" s="68">
        <v>42300</v>
      </c>
      <c r="U19" s="65">
        <v>15</v>
      </c>
      <c r="V19" s="66" t="s">
        <v>27</v>
      </c>
      <c r="W19" s="70">
        <v>735</v>
      </c>
      <c r="X19" s="68">
        <v>43300</v>
      </c>
      <c r="Y19" s="5"/>
      <c r="Z19" s="170"/>
      <c r="AA19" s="69">
        <v>4</v>
      </c>
      <c r="AB19" s="66" t="s">
        <v>38</v>
      </c>
      <c r="AC19" s="70" t="s">
        <v>54</v>
      </c>
      <c r="AD19" s="68">
        <v>47766.666666666664</v>
      </c>
      <c r="AE19" s="5"/>
      <c r="AF19" s="160"/>
      <c r="AG19" s="82">
        <v>3</v>
      </c>
      <c r="AH19" s="86" t="s">
        <v>87</v>
      </c>
      <c r="AI19" s="123"/>
      <c r="AK19" s="161" t="s">
        <v>88</v>
      </c>
      <c r="AL19" s="161"/>
      <c r="AM19" s="161"/>
      <c r="AN19" s="161"/>
      <c r="AO19" s="161"/>
      <c r="AP19" s="124"/>
      <c r="AQ19" s="124"/>
    </row>
    <row r="20" spans="2:43" ht="16.5" thickBot="1" x14ac:dyDescent="0.3">
      <c r="B20" s="102">
        <v>16</v>
      </c>
      <c r="C20" s="162" t="s">
        <v>47</v>
      </c>
      <c r="D20" s="125" t="s">
        <v>82</v>
      </c>
      <c r="E20" s="103">
        <v>580</v>
      </c>
      <c r="F20" s="104">
        <v>20.2</v>
      </c>
      <c r="G20" s="105">
        <f t="shared" si="0"/>
        <v>66.006600660066013</v>
      </c>
      <c r="H20" s="106">
        <v>63</v>
      </c>
      <c r="I20" s="126"/>
      <c r="J20" s="108">
        <v>66.92</v>
      </c>
      <c r="K20" s="109">
        <v>0.32</v>
      </c>
      <c r="L20" s="109">
        <v>1.47</v>
      </c>
      <c r="M20" s="109">
        <v>6.05</v>
      </c>
      <c r="N20" s="110">
        <v>2.76</v>
      </c>
      <c r="P20" s="127">
        <v>5</v>
      </c>
      <c r="Q20" s="82">
        <v>300</v>
      </c>
      <c r="R20" s="82">
        <v>1</v>
      </c>
      <c r="S20" s="85">
        <v>40800</v>
      </c>
      <c r="U20" s="65">
        <v>16</v>
      </c>
      <c r="V20" s="66" t="s">
        <v>31</v>
      </c>
      <c r="W20" s="70">
        <v>5010</v>
      </c>
      <c r="X20" s="68">
        <v>42600</v>
      </c>
      <c r="Y20" s="5"/>
      <c r="Z20" s="170"/>
      <c r="AA20" s="69">
        <v>5</v>
      </c>
      <c r="AB20" s="66" t="s">
        <v>47</v>
      </c>
      <c r="AC20" s="67" t="s">
        <v>84</v>
      </c>
      <c r="AD20" s="68">
        <v>44966.666666666672</v>
      </c>
      <c r="AE20" s="5"/>
      <c r="AF20" s="165" t="s">
        <v>47</v>
      </c>
      <c r="AG20" s="88">
        <v>1</v>
      </c>
      <c r="AH20" s="90" t="s">
        <v>48</v>
      </c>
      <c r="AI20" s="91">
        <v>48666.666666666664</v>
      </c>
      <c r="AK20" s="166" t="s">
        <v>89</v>
      </c>
      <c r="AL20" s="166"/>
      <c r="AM20" s="166"/>
      <c r="AN20" s="166"/>
      <c r="AO20" s="166"/>
      <c r="AP20" s="128"/>
      <c r="AQ20" s="128"/>
    </row>
    <row r="21" spans="2:43" ht="15.75" x14ac:dyDescent="0.25">
      <c r="B21" s="55">
        <v>17</v>
      </c>
      <c r="C21" s="163"/>
      <c r="D21" s="129" t="s">
        <v>48</v>
      </c>
      <c r="E21" s="56">
        <v>580</v>
      </c>
      <c r="F21" s="57">
        <v>20.2</v>
      </c>
      <c r="G21" s="58">
        <f t="shared" si="0"/>
        <v>66.006600660066013</v>
      </c>
      <c r="H21" s="59">
        <v>66</v>
      </c>
      <c r="I21" s="60">
        <v>48666.666666666664</v>
      </c>
      <c r="J21" s="61">
        <v>62.71</v>
      </c>
      <c r="K21" s="62">
        <v>0.51</v>
      </c>
      <c r="L21" s="62">
        <v>1.64</v>
      </c>
      <c r="M21" s="62">
        <v>6.84</v>
      </c>
      <c r="N21" s="63">
        <v>3.56</v>
      </c>
      <c r="U21" s="65">
        <v>17</v>
      </c>
      <c r="V21" s="66" t="s">
        <v>31</v>
      </c>
      <c r="W21" s="70">
        <v>770</v>
      </c>
      <c r="X21" s="68">
        <v>41533.333333333336</v>
      </c>
      <c r="Z21" s="170"/>
      <c r="AA21" s="69">
        <v>6</v>
      </c>
      <c r="AB21" s="66" t="s">
        <v>47</v>
      </c>
      <c r="AC21" s="67" t="s">
        <v>85</v>
      </c>
      <c r="AD21" s="68">
        <v>44066.666666666664</v>
      </c>
      <c r="AF21" s="165"/>
      <c r="AG21" s="69">
        <v>2</v>
      </c>
      <c r="AH21" s="67" t="s">
        <v>84</v>
      </c>
      <c r="AI21" s="68">
        <v>44966.666666666672</v>
      </c>
      <c r="AK21" s="130"/>
      <c r="AL21" s="130"/>
      <c r="AM21" s="130"/>
      <c r="AN21" s="130"/>
      <c r="AO21" s="130"/>
      <c r="AP21" s="128"/>
      <c r="AQ21" s="128"/>
    </row>
    <row r="22" spans="2:43" ht="15.75" x14ac:dyDescent="0.25">
      <c r="B22" s="55">
        <v>18</v>
      </c>
      <c r="C22" s="163"/>
      <c r="D22" s="129" t="s">
        <v>84</v>
      </c>
      <c r="E22" s="56">
        <v>620</v>
      </c>
      <c r="F22" s="57">
        <v>20.2</v>
      </c>
      <c r="G22" s="58">
        <f t="shared" si="0"/>
        <v>66.006600660066013</v>
      </c>
      <c r="H22" s="59">
        <v>66</v>
      </c>
      <c r="I22" s="60">
        <v>44966.666666666672</v>
      </c>
      <c r="J22" s="61">
        <v>57.96</v>
      </c>
      <c r="K22" s="62">
        <v>0.7</v>
      </c>
      <c r="L22" s="62">
        <v>1.54</v>
      </c>
      <c r="M22" s="62">
        <v>6.8</v>
      </c>
      <c r="N22" s="63">
        <v>3.64</v>
      </c>
      <c r="U22" s="65">
        <v>18</v>
      </c>
      <c r="V22" s="66" t="s">
        <v>31</v>
      </c>
      <c r="W22" s="70">
        <v>6043</v>
      </c>
      <c r="X22" s="68">
        <v>41400</v>
      </c>
      <c r="Z22" s="170"/>
      <c r="AA22" s="69">
        <v>7</v>
      </c>
      <c r="AB22" s="66" t="s">
        <v>31</v>
      </c>
      <c r="AC22" s="70">
        <v>6043</v>
      </c>
      <c r="AD22" s="68">
        <v>41400</v>
      </c>
      <c r="AF22" s="165"/>
      <c r="AG22" s="69">
        <v>3</v>
      </c>
      <c r="AH22" s="67" t="s">
        <v>85</v>
      </c>
      <c r="AI22" s="68">
        <v>44066.666666666664</v>
      </c>
      <c r="AP22" s="115"/>
      <c r="AQ22" s="115"/>
    </row>
    <row r="23" spans="2:43" ht="16.5" thickBot="1" x14ac:dyDescent="0.3">
      <c r="B23" s="72">
        <v>19</v>
      </c>
      <c r="C23" s="164"/>
      <c r="D23" s="131" t="s">
        <v>85</v>
      </c>
      <c r="E23" s="73">
        <v>660</v>
      </c>
      <c r="F23" s="74">
        <v>20.2</v>
      </c>
      <c r="G23" s="75">
        <f t="shared" si="0"/>
        <v>66.006600660066013</v>
      </c>
      <c r="H23" s="76">
        <v>69</v>
      </c>
      <c r="I23" s="77">
        <v>44066.666666666664</v>
      </c>
      <c r="J23" s="78">
        <v>59.17</v>
      </c>
      <c r="K23" s="79">
        <v>0.65</v>
      </c>
      <c r="L23" s="79">
        <v>1.39</v>
      </c>
      <c r="M23" s="79">
        <v>5.83</v>
      </c>
      <c r="N23" s="80">
        <v>3.52</v>
      </c>
      <c r="U23" s="65">
        <v>19</v>
      </c>
      <c r="V23" s="66" t="s">
        <v>31</v>
      </c>
      <c r="W23" s="70">
        <v>3014</v>
      </c>
      <c r="X23" s="68">
        <v>40800</v>
      </c>
      <c r="Z23" s="170"/>
      <c r="AA23" s="69">
        <v>8</v>
      </c>
      <c r="AB23" s="66" t="s">
        <v>27</v>
      </c>
      <c r="AC23" s="70">
        <v>684</v>
      </c>
      <c r="AD23" s="68">
        <v>36333.333333333336</v>
      </c>
      <c r="AF23" s="165"/>
      <c r="AG23" s="112">
        <v>4</v>
      </c>
      <c r="AH23" s="117" t="s">
        <v>82</v>
      </c>
      <c r="AI23" s="118"/>
    </row>
    <row r="24" spans="2:43" ht="16.5" thickBot="1" x14ac:dyDescent="0.3">
      <c r="B24" s="31">
        <v>20</v>
      </c>
      <c r="C24" s="167" t="s">
        <v>29</v>
      </c>
      <c r="D24" s="132" t="s">
        <v>34</v>
      </c>
      <c r="E24" s="32">
        <v>590</v>
      </c>
      <c r="F24" s="33">
        <v>19</v>
      </c>
      <c r="G24" s="34">
        <f t="shared" si="0"/>
        <v>70.175438596491219</v>
      </c>
      <c r="H24" s="35">
        <v>78</v>
      </c>
      <c r="I24" s="36">
        <v>50633.333333333336</v>
      </c>
      <c r="J24" s="37">
        <v>53.36</v>
      </c>
      <c r="K24" s="38">
        <v>0.6</v>
      </c>
      <c r="L24" s="38">
        <v>1.8</v>
      </c>
      <c r="M24" s="38">
        <v>8.1199999999999992</v>
      </c>
      <c r="N24" s="39">
        <v>3.67</v>
      </c>
      <c r="U24" s="65">
        <v>20</v>
      </c>
      <c r="V24" s="66" t="s">
        <v>38</v>
      </c>
      <c r="W24" s="70" t="s">
        <v>46</v>
      </c>
      <c r="X24" s="68">
        <v>39433.333333333336</v>
      </c>
      <c r="Z24" s="171"/>
      <c r="AA24" s="82">
        <v>9</v>
      </c>
      <c r="AB24" s="83" t="s">
        <v>37</v>
      </c>
      <c r="AC24" s="86" t="s">
        <v>87</v>
      </c>
      <c r="AD24" s="123"/>
      <c r="AF24" s="159" t="s">
        <v>29</v>
      </c>
      <c r="AG24" s="49">
        <v>1</v>
      </c>
      <c r="AH24" s="42" t="s">
        <v>30</v>
      </c>
      <c r="AI24" s="43">
        <v>53200</v>
      </c>
    </row>
    <row r="25" spans="2:43" ht="16.5" thickBot="1" x14ac:dyDescent="0.3">
      <c r="B25" s="93">
        <v>21</v>
      </c>
      <c r="C25" s="168"/>
      <c r="D25" s="133" t="s">
        <v>30</v>
      </c>
      <c r="E25" s="94">
        <v>620</v>
      </c>
      <c r="F25" s="95">
        <v>19</v>
      </c>
      <c r="G25" s="96">
        <f t="shared" si="0"/>
        <v>70.175438596491219</v>
      </c>
      <c r="H25" s="97">
        <v>69</v>
      </c>
      <c r="I25" s="98">
        <v>53200</v>
      </c>
      <c r="J25" s="99">
        <v>63.8</v>
      </c>
      <c r="K25" s="100">
        <v>0.43</v>
      </c>
      <c r="L25" s="100">
        <v>2.02</v>
      </c>
      <c r="M25" s="100">
        <v>8.08</v>
      </c>
      <c r="N25" s="101">
        <v>3.13</v>
      </c>
      <c r="U25" s="65">
        <v>21</v>
      </c>
      <c r="V25" s="66" t="s">
        <v>27</v>
      </c>
      <c r="W25" s="70">
        <v>873</v>
      </c>
      <c r="X25" s="68">
        <v>39266.666666666664</v>
      </c>
      <c r="Z25" s="169">
        <v>700</v>
      </c>
      <c r="AA25" s="88">
        <v>1</v>
      </c>
      <c r="AB25" s="89" t="s">
        <v>67</v>
      </c>
      <c r="AC25" s="90" t="s">
        <v>78</v>
      </c>
      <c r="AD25" s="91">
        <v>45933.333333333336</v>
      </c>
      <c r="AF25" s="160"/>
      <c r="AG25" s="82">
        <v>2</v>
      </c>
      <c r="AH25" s="134" t="s">
        <v>34</v>
      </c>
      <c r="AI25" s="85">
        <v>50633.333333333336</v>
      </c>
    </row>
    <row r="26" spans="2:43" ht="16.5" thickBot="1" x14ac:dyDescent="0.3">
      <c r="B26" s="135">
        <v>22</v>
      </c>
      <c r="C26" s="136" t="s">
        <v>40</v>
      </c>
      <c r="D26" s="137">
        <v>43</v>
      </c>
      <c r="E26" s="138">
        <v>400</v>
      </c>
      <c r="F26" s="139">
        <v>20.2</v>
      </c>
      <c r="G26" s="140">
        <f t="shared" si="0"/>
        <v>66.006600660066013</v>
      </c>
      <c r="H26" s="141">
        <v>59</v>
      </c>
      <c r="I26" s="142">
        <v>38333.333333333336</v>
      </c>
      <c r="J26" s="143">
        <v>55.47</v>
      </c>
      <c r="K26" s="144">
        <v>0.6</v>
      </c>
      <c r="L26" s="144">
        <v>1.61</v>
      </c>
      <c r="M26" s="144">
        <v>7.34</v>
      </c>
      <c r="N26" s="145">
        <v>3.84</v>
      </c>
      <c r="U26" s="65">
        <v>22</v>
      </c>
      <c r="V26" s="66" t="s">
        <v>67</v>
      </c>
      <c r="W26" s="67" t="s">
        <v>90</v>
      </c>
      <c r="X26" s="68">
        <v>38500</v>
      </c>
      <c r="Z26" s="170"/>
      <c r="AA26" s="69">
        <v>2</v>
      </c>
      <c r="AB26" s="66" t="s">
        <v>59</v>
      </c>
      <c r="AC26" s="70" t="s">
        <v>81</v>
      </c>
      <c r="AD26" s="68">
        <v>45266.666666666664</v>
      </c>
      <c r="AF26" s="146" t="s">
        <v>40</v>
      </c>
      <c r="AG26" s="147">
        <v>1</v>
      </c>
      <c r="AH26" s="148">
        <v>43</v>
      </c>
      <c r="AI26" s="149">
        <v>38333.333333333336</v>
      </c>
    </row>
    <row r="27" spans="2:43" ht="15.75" x14ac:dyDescent="0.25">
      <c r="B27" s="31">
        <v>23</v>
      </c>
      <c r="C27" s="167" t="s">
        <v>59</v>
      </c>
      <c r="D27" s="132" t="s">
        <v>68</v>
      </c>
      <c r="E27" s="32">
        <v>520</v>
      </c>
      <c r="F27" s="33">
        <v>18</v>
      </c>
      <c r="G27" s="34">
        <f t="shared" si="0"/>
        <v>74.074074074074076</v>
      </c>
      <c r="H27" s="35">
        <v>74</v>
      </c>
      <c r="I27" s="36">
        <v>43466.666666666664</v>
      </c>
      <c r="J27" s="37">
        <v>54.69</v>
      </c>
      <c r="K27" s="38">
        <v>0.62</v>
      </c>
      <c r="L27" s="38">
        <v>1.34</v>
      </c>
      <c r="M27" s="38">
        <v>7.98</v>
      </c>
      <c r="N27" s="39">
        <v>3.1</v>
      </c>
      <c r="U27" s="65">
        <v>23</v>
      </c>
      <c r="V27" s="66" t="s">
        <v>40</v>
      </c>
      <c r="W27" s="150">
        <v>43</v>
      </c>
      <c r="X27" s="68">
        <v>38333.333333333336</v>
      </c>
      <c r="Z27" s="170"/>
      <c r="AA27" s="69">
        <v>3</v>
      </c>
      <c r="AB27" s="66" t="s">
        <v>27</v>
      </c>
      <c r="AC27" s="70">
        <v>735</v>
      </c>
      <c r="AD27" s="68">
        <v>43300</v>
      </c>
      <c r="AF27" s="165" t="s">
        <v>59</v>
      </c>
      <c r="AG27" s="88">
        <v>1</v>
      </c>
      <c r="AH27" s="151" t="s">
        <v>81</v>
      </c>
      <c r="AI27" s="91">
        <v>45266.666666666664</v>
      </c>
    </row>
    <row r="28" spans="2:43" ht="16.5" thickBot="1" x14ac:dyDescent="0.3">
      <c r="B28" s="93">
        <v>24</v>
      </c>
      <c r="C28" s="168"/>
      <c r="D28" s="94" t="s">
        <v>81</v>
      </c>
      <c r="E28" s="94">
        <v>700</v>
      </c>
      <c r="F28" s="95">
        <v>18</v>
      </c>
      <c r="G28" s="96">
        <f t="shared" si="0"/>
        <v>74.074074074074076</v>
      </c>
      <c r="H28" s="97">
        <v>74</v>
      </c>
      <c r="I28" s="98">
        <v>45266.666666666664</v>
      </c>
      <c r="J28" s="99">
        <v>56.77</v>
      </c>
      <c r="K28" s="100">
        <v>0.31</v>
      </c>
      <c r="L28" s="100">
        <v>1.31</v>
      </c>
      <c r="M28" s="100">
        <v>5.51</v>
      </c>
      <c r="N28" s="101">
        <v>3.2</v>
      </c>
      <c r="U28" s="65">
        <v>24</v>
      </c>
      <c r="V28" s="66" t="s">
        <v>27</v>
      </c>
      <c r="W28" s="70">
        <v>684</v>
      </c>
      <c r="X28" s="68">
        <v>36333.333333333336</v>
      </c>
      <c r="Z28" s="170"/>
      <c r="AA28" s="69">
        <v>4</v>
      </c>
      <c r="AB28" s="66" t="s">
        <v>31</v>
      </c>
      <c r="AC28" s="70">
        <v>770</v>
      </c>
      <c r="AD28" s="68">
        <v>41533.333333333336</v>
      </c>
      <c r="AF28" s="165"/>
      <c r="AG28" s="112">
        <v>2</v>
      </c>
      <c r="AH28" s="117" t="s">
        <v>68</v>
      </c>
      <c r="AI28" s="113">
        <v>43466.666666666664</v>
      </c>
    </row>
    <row r="29" spans="2:43" ht="15.75" x14ac:dyDescent="0.25">
      <c r="B29" s="102">
        <v>25</v>
      </c>
      <c r="C29" s="162" t="s">
        <v>67</v>
      </c>
      <c r="D29" s="125" t="s">
        <v>90</v>
      </c>
      <c r="E29" s="103">
        <v>700</v>
      </c>
      <c r="F29" s="104">
        <v>18</v>
      </c>
      <c r="G29" s="105">
        <f t="shared" si="0"/>
        <v>74.074074074074076</v>
      </c>
      <c r="H29" s="106">
        <v>74</v>
      </c>
      <c r="I29" s="107">
        <v>38500</v>
      </c>
      <c r="J29" s="108">
        <v>57.81</v>
      </c>
      <c r="K29" s="109">
        <v>0.68</v>
      </c>
      <c r="L29" s="109">
        <v>1.56</v>
      </c>
      <c r="M29" s="109">
        <v>6.96</v>
      </c>
      <c r="N29" s="110">
        <v>3.06</v>
      </c>
      <c r="U29" s="65">
        <v>25</v>
      </c>
      <c r="V29" s="66" t="s">
        <v>37</v>
      </c>
      <c r="W29" s="70" t="s">
        <v>87</v>
      </c>
      <c r="X29" s="152"/>
      <c r="Z29" s="170"/>
      <c r="AA29" s="69">
        <v>5</v>
      </c>
      <c r="AB29" s="66" t="s">
        <v>27</v>
      </c>
      <c r="AC29" s="70">
        <v>873</v>
      </c>
      <c r="AD29" s="68">
        <v>39266.666666666664</v>
      </c>
      <c r="AF29" s="159" t="s">
        <v>67</v>
      </c>
      <c r="AG29" s="49">
        <v>1</v>
      </c>
      <c r="AH29" s="42" t="s">
        <v>78</v>
      </c>
      <c r="AI29" s="43">
        <v>45933.333333333336</v>
      </c>
    </row>
    <row r="30" spans="2:43" ht="16.5" thickBot="1" x14ac:dyDescent="0.3">
      <c r="B30" s="93">
        <v>26</v>
      </c>
      <c r="C30" s="168"/>
      <c r="D30" s="133" t="s">
        <v>78</v>
      </c>
      <c r="E30" s="94">
        <v>700</v>
      </c>
      <c r="F30" s="95">
        <v>18</v>
      </c>
      <c r="G30" s="96">
        <f t="shared" si="0"/>
        <v>74.074074074074076</v>
      </c>
      <c r="H30" s="97">
        <v>75</v>
      </c>
      <c r="I30" s="98">
        <v>45933.333333333336</v>
      </c>
      <c r="J30" s="99">
        <v>58.22</v>
      </c>
      <c r="K30" s="100">
        <v>0.7</v>
      </c>
      <c r="L30" s="100">
        <v>1.72</v>
      </c>
      <c r="M30" s="100">
        <v>7.25</v>
      </c>
      <c r="N30" s="101">
        <v>3.41</v>
      </c>
      <c r="U30" s="153">
        <v>26</v>
      </c>
      <c r="V30" s="83" t="s">
        <v>47</v>
      </c>
      <c r="W30" s="134" t="s">
        <v>82</v>
      </c>
      <c r="X30" s="154"/>
      <c r="Z30" s="171"/>
      <c r="AA30" s="82">
        <v>6</v>
      </c>
      <c r="AB30" s="83" t="s">
        <v>67</v>
      </c>
      <c r="AC30" s="134" t="s">
        <v>90</v>
      </c>
      <c r="AD30" s="85">
        <v>38500</v>
      </c>
      <c r="AF30" s="160"/>
      <c r="AG30" s="82">
        <v>2</v>
      </c>
      <c r="AH30" s="134" t="s">
        <v>90</v>
      </c>
      <c r="AI30" s="85">
        <v>38500</v>
      </c>
    </row>
    <row r="31" spans="2:43" ht="16.5" thickBot="1" x14ac:dyDescent="0.3">
      <c r="I31" s="155">
        <f>AVERAGE(I5:I30)</f>
        <v>44388.888888888883</v>
      </c>
      <c r="J31" s="156">
        <f t="shared" ref="J31:N31" si="1">AVERAGE(J5:J30)</f>
        <v>59.410769230769226</v>
      </c>
      <c r="K31" s="157">
        <f t="shared" si="1"/>
        <v>0.52692307692307683</v>
      </c>
      <c r="L31" s="157">
        <f t="shared" si="1"/>
        <v>1.5584615384615388</v>
      </c>
      <c r="M31" s="157">
        <f t="shared" si="1"/>
        <v>7.7507692307692322</v>
      </c>
      <c r="N31" s="158">
        <f t="shared" si="1"/>
        <v>3.2038461538461545</v>
      </c>
    </row>
  </sheetData>
  <mergeCells count="36">
    <mergeCell ref="AF2:AI2"/>
    <mergeCell ref="C5:C7"/>
    <mergeCell ref="P5:S5"/>
    <mergeCell ref="AF5:AF7"/>
    <mergeCell ref="Z6:Z7"/>
    <mergeCell ref="B2:C2"/>
    <mergeCell ref="E2:L2"/>
    <mergeCell ref="M2:N2"/>
    <mergeCell ref="P2:S2"/>
    <mergeCell ref="U2:X2"/>
    <mergeCell ref="Z2:AD2"/>
    <mergeCell ref="AL9:AL10"/>
    <mergeCell ref="AM9:AM10"/>
    <mergeCell ref="C12:C16"/>
    <mergeCell ref="AF12:AF16"/>
    <mergeCell ref="AK12:AK13"/>
    <mergeCell ref="P15:S15"/>
    <mergeCell ref="Z16:Z24"/>
    <mergeCell ref="C17:C19"/>
    <mergeCell ref="AF17:AF19"/>
    <mergeCell ref="AK18:AL18"/>
    <mergeCell ref="AK7:AK11"/>
    <mergeCell ref="C8:C11"/>
    <mergeCell ref="Z8:Z15"/>
    <mergeCell ref="AF8:AF11"/>
    <mergeCell ref="AF29:AF30"/>
    <mergeCell ref="AK19:AO19"/>
    <mergeCell ref="C20:C23"/>
    <mergeCell ref="AF20:AF23"/>
    <mergeCell ref="AK20:AO20"/>
    <mergeCell ref="C24:C25"/>
    <mergeCell ref="AF24:AF25"/>
    <mergeCell ref="Z25:Z30"/>
    <mergeCell ref="C27:C28"/>
    <mergeCell ref="AF27:AF28"/>
    <mergeCell ref="C29:C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2019-12-30T13:27:36Z</dcterms:modified>
</cp:coreProperties>
</file>