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205" yWindow="75" windowWidth="14805" windowHeight="12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Sheet1!$A$1:$O$56</definedName>
  </definedNames>
  <calcPr calcId="144525"/>
</workbook>
</file>

<file path=xl/calcChain.xml><?xml version="1.0" encoding="utf-8"?>
<calcChain xmlns="http://schemas.openxmlformats.org/spreadsheetml/2006/main">
  <c r="G49" i="1" l="1"/>
  <c r="G55" i="1"/>
  <c r="M55" i="1" l="1"/>
  <c r="M49" i="1"/>
  <c r="I55" i="1" l="1"/>
  <c r="J55" i="1"/>
  <c r="N55" i="1"/>
  <c r="O55" i="1"/>
  <c r="H55" i="1"/>
  <c r="I49" i="1"/>
  <c r="J49" i="1"/>
  <c r="N49" i="1"/>
  <c r="O49" i="1"/>
  <c r="H49" i="1"/>
  <c r="K54" i="1"/>
  <c r="L54" i="1" s="1"/>
  <c r="K53" i="1"/>
  <c r="L53" i="1" s="1"/>
  <c r="K52" i="1"/>
  <c r="L52" i="1" s="1"/>
  <c r="K51" i="1"/>
  <c r="L51" i="1" s="1"/>
  <c r="K50" i="1"/>
  <c r="L50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L49" i="1" l="1"/>
  <c r="L55" i="1"/>
  <c r="K55" i="1"/>
  <c r="K49" i="1"/>
</calcChain>
</file>

<file path=xl/sharedStrings.xml><?xml version="1.0" encoding="utf-8"?>
<sst xmlns="http://schemas.openxmlformats.org/spreadsheetml/2006/main" count="89" uniqueCount="81">
  <si>
    <t>redni broj</t>
  </si>
  <si>
    <t>vrsta</t>
  </si>
  <si>
    <t>sjemenska kuća</t>
  </si>
  <si>
    <t>sorta</t>
  </si>
  <si>
    <t>nor. sjet.</t>
  </si>
  <si>
    <t>žetva</t>
  </si>
  <si>
    <t>HT</t>
  </si>
  <si>
    <t>protein</t>
  </si>
  <si>
    <t>gluten</t>
  </si>
  <si>
    <t>kg/ha</t>
  </si>
  <si>
    <t>vlaga %</t>
  </si>
  <si>
    <t>kg</t>
  </si>
  <si>
    <t>sirovo</t>
  </si>
  <si>
    <t>%</t>
  </si>
  <si>
    <t>prinos kg/ha</t>
  </si>
  <si>
    <t>bc</t>
  </si>
  <si>
    <t>ns</t>
  </si>
  <si>
    <t>bl</t>
  </si>
  <si>
    <t>os</t>
  </si>
  <si>
    <t>lg</t>
  </si>
  <si>
    <t>kws</t>
  </si>
  <si>
    <t>zp</t>
  </si>
  <si>
    <t>pšenica</t>
  </si>
  <si>
    <t>syngenta</t>
  </si>
  <si>
    <t>ingenio</t>
  </si>
  <si>
    <t>falado</t>
  </si>
  <si>
    <t>darija</t>
  </si>
  <si>
    <t>lorena</t>
  </si>
  <si>
    <t>opsesija</t>
  </si>
  <si>
    <t>ljepotica</t>
  </si>
  <si>
    <t>anica</t>
  </si>
  <si>
    <t>ns 40s</t>
  </si>
  <si>
    <t>ilina</t>
  </si>
  <si>
    <t>renesansa</t>
  </si>
  <si>
    <t>caussade semences</t>
  </si>
  <si>
    <t>sosthene</t>
  </si>
  <si>
    <t>sothys</t>
  </si>
  <si>
    <t>farinelli</t>
  </si>
  <si>
    <t>sirtaki</t>
  </si>
  <si>
    <t>basmati</t>
  </si>
  <si>
    <t>nova bosanka</t>
  </si>
  <si>
    <t>jelena</t>
  </si>
  <si>
    <t>tika taka</t>
  </si>
  <si>
    <t>silvija</t>
  </si>
  <si>
    <t>el nino</t>
  </si>
  <si>
    <t>tata mata</t>
  </si>
  <si>
    <t>kraljica</t>
  </si>
  <si>
    <t>nikol</t>
  </si>
  <si>
    <t>anapurna</t>
  </si>
  <si>
    <t>avenue</t>
  </si>
  <si>
    <t>airbus</t>
  </si>
  <si>
    <t>apache</t>
  </si>
  <si>
    <t>alcantara</t>
  </si>
  <si>
    <t>sobred</t>
  </si>
  <si>
    <t>raiffeisen</t>
  </si>
  <si>
    <t>graindor</t>
  </si>
  <si>
    <t>element</t>
  </si>
  <si>
    <t>renan</t>
  </si>
  <si>
    <t>agrigenetic</t>
  </si>
  <si>
    <t>maja</t>
  </si>
  <si>
    <t>viktoria</t>
  </si>
  <si>
    <t>matea</t>
  </si>
  <si>
    <t>aurelia</t>
  </si>
  <si>
    <t>zemunska rosa</t>
  </si>
  <si>
    <t>tritikale</t>
  </si>
  <si>
    <t>goran</t>
  </si>
  <si>
    <t>odisej</t>
  </si>
  <si>
    <t>oskar</t>
  </si>
  <si>
    <t>tulus</t>
  </si>
  <si>
    <t>P - m²</t>
  </si>
  <si>
    <t>prosjek pšenice</t>
  </si>
  <si>
    <t>prosjek tritikale</t>
  </si>
  <si>
    <t>13%</t>
  </si>
  <si>
    <t>MO strnih žita - Draksenić, 2018/19</t>
  </si>
  <si>
    <t>lennox</t>
  </si>
  <si>
    <t>klima</t>
  </si>
  <si>
    <t>izalco</t>
  </si>
  <si>
    <t>sofolk</t>
  </si>
  <si>
    <t>tenor</t>
  </si>
  <si>
    <t>athlon</t>
  </si>
  <si>
    <t>riparo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</si>
</sst>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165" fontId="3" fillId="2" borderId="19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165" fontId="3" fillId="2" borderId="20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tabSelected="1" zoomScaleNormal="100" workbookViewId="0">
      <selection activeCell="S29" sqref="S29"/>
    </sheetView>
  </sheetViews>
  <sheetFormatPr defaultRowHeight="12.75" x14ac:dyDescent="0.25"/>
  <cols>
    <col min="1" max="1" width="2.28515625" style="9" customWidth="1"/>
    <col min="2" max="3" width="3" style="9" bestFit="1" customWidth="1"/>
    <col min="4" max="4" width="5" style="9" bestFit="1" customWidth="1"/>
    <col min="5" max="5" width="16.5703125" style="9" bestFit="1" customWidth="1"/>
    <col min="6" max="6" width="12.7109375" style="9" bestFit="1" customWidth="1"/>
    <col min="7" max="7" width="9.42578125" style="9" bestFit="1" customWidth="1"/>
    <col min="8" max="8" width="9.140625" style="17"/>
    <col min="9" max="9" width="9.140625" style="21"/>
    <col min="10" max="12" width="9.140625" style="17"/>
    <col min="13" max="13" width="9.140625" style="46"/>
    <col min="14" max="15" width="9.140625" style="21"/>
    <col min="16" max="16384" width="9.140625" style="9"/>
  </cols>
  <sheetData>
    <row r="1" spans="2:15" ht="13.5" thickBot="1" x14ac:dyDescent="0.3"/>
    <row r="2" spans="2:15" ht="15.75" customHeight="1" thickBot="1" x14ac:dyDescent="0.3">
      <c r="B2" s="48" t="s">
        <v>73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2:15" ht="13.5" thickBot="1" x14ac:dyDescent="0.3"/>
    <row r="4" spans="2:15" ht="15" customHeight="1" x14ac:dyDescent="0.25">
      <c r="B4" s="60" t="s">
        <v>0</v>
      </c>
      <c r="C4" s="61"/>
      <c r="D4" s="64" t="s">
        <v>1</v>
      </c>
      <c r="E4" s="61" t="s">
        <v>2</v>
      </c>
      <c r="F4" s="66" t="s">
        <v>3</v>
      </c>
      <c r="G4" s="1" t="s">
        <v>4</v>
      </c>
      <c r="H4" s="64" t="s">
        <v>5</v>
      </c>
      <c r="I4" s="64"/>
      <c r="J4" s="68"/>
      <c r="K4" s="58" t="s">
        <v>14</v>
      </c>
      <c r="L4" s="59"/>
      <c r="M4" s="34" t="s">
        <v>6</v>
      </c>
      <c r="N4" s="22" t="s">
        <v>7</v>
      </c>
      <c r="O4" s="23" t="s">
        <v>8</v>
      </c>
    </row>
    <row r="5" spans="2:15" ht="13.5" thickBot="1" x14ac:dyDescent="0.3">
      <c r="B5" s="62"/>
      <c r="C5" s="63"/>
      <c r="D5" s="65"/>
      <c r="E5" s="63"/>
      <c r="F5" s="67"/>
      <c r="G5" s="2" t="s">
        <v>9</v>
      </c>
      <c r="H5" s="18" t="s">
        <v>69</v>
      </c>
      <c r="I5" s="3" t="s">
        <v>10</v>
      </c>
      <c r="J5" s="30" t="s">
        <v>11</v>
      </c>
      <c r="K5" s="36" t="s">
        <v>12</v>
      </c>
      <c r="L5" s="37" t="s">
        <v>72</v>
      </c>
      <c r="M5" s="35" t="s">
        <v>11</v>
      </c>
      <c r="N5" s="3" t="s">
        <v>13</v>
      </c>
      <c r="O5" s="29" t="s">
        <v>13</v>
      </c>
    </row>
    <row r="6" spans="2:15" ht="12.75" customHeight="1" x14ac:dyDescent="0.25">
      <c r="B6" s="10">
        <v>1</v>
      </c>
      <c r="C6" s="4">
        <v>1</v>
      </c>
      <c r="D6" s="54" t="s">
        <v>22</v>
      </c>
      <c r="E6" s="53" t="s">
        <v>23</v>
      </c>
      <c r="F6" s="4" t="s">
        <v>24</v>
      </c>
      <c r="G6" s="8">
        <v>234.66666666666666</v>
      </c>
      <c r="H6" s="16">
        <v>320</v>
      </c>
      <c r="I6" s="27">
        <v>16.100000000000001</v>
      </c>
      <c r="J6" s="31">
        <v>244</v>
      </c>
      <c r="K6" s="38">
        <f t="shared" ref="K6:K48" si="0">J6/H6*10000</f>
        <v>7625</v>
      </c>
      <c r="L6" s="39">
        <f t="shared" ref="L6:L48" si="1">(100-I6)/(100-13)*K6</f>
        <v>7353.3045977011498</v>
      </c>
      <c r="M6" s="47">
        <v>68.7</v>
      </c>
      <c r="N6" s="27">
        <v>14.1</v>
      </c>
      <c r="O6" s="28">
        <v>29.6</v>
      </c>
    </row>
    <row r="7" spans="2:15" x14ac:dyDescent="0.25">
      <c r="B7" s="11">
        <v>2</v>
      </c>
      <c r="C7" s="6">
        <v>2</v>
      </c>
      <c r="D7" s="55"/>
      <c r="E7" s="51"/>
      <c r="F7" s="6" t="s">
        <v>25</v>
      </c>
      <c r="G7" s="8">
        <v>245.33333333333331</v>
      </c>
      <c r="H7" s="8">
        <v>320</v>
      </c>
      <c r="I7" s="20">
        <v>15.7</v>
      </c>
      <c r="J7" s="32">
        <v>263</v>
      </c>
      <c r="K7" s="40">
        <f t="shared" si="0"/>
        <v>8218.75</v>
      </c>
      <c r="L7" s="41">
        <f t="shared" si="1"/>
        <v>7963.6853448275861</v>
      </c>
      <c r="M7" s="47">
        <v>69.2</v>
      </c>
      <c r="N7" s="20">
        <v>14.9</v>
      </c>
      <c r="O7" s="24">
        <v>28.6</v>
      </c>
    </row>
    <row r="8" spans="2:15" x14ac:dyDescent="0.25">
      <c r="B8" s="11">
        <v>3</v>
      </c>
      <c r="C8" s="6">
        <v>3</v>
      </c>
      <c r="D8" s="55"/>
      <c r="E8" s="51" t="s">
        <v>15</v>
      </c>
      <c r="F8" s="6" t="s">
        <v>26</v>
      </c>
      <c r="G8" s="8">
        <v>293.33333333333331</v>
      </c>
      <c r="H8" s="8">
        <v>320</v>
      </c>
      <c r="I8" s="20">
        <v>15.4</v>
      </c>
      <c r="J8" s="32">
        <v>263</v>
      </c>
      <c r="K8" s="40">
        <f t="shared" si="0"/>
        <v>8218.75</v>
      </c>
      <c r="L8" s="41">
        <f t="shared" si="1"/>
        <v>7992.0258620689647</v>
      </c>
      <c r="M8" s="47">
        <v>74</v>
      </c>
      <c r="N8" s="20">
        <v>13.1</v>
      </c>
      <c r="O8" s="24">
        <v>26.5</v>
      </c>
    </row>
    <row r="9" spans="2:15" x14ac:dyDescent="0.25">
      <c r="B9" s="11">
        <v>4</v>
      </c>
      <c r="C9" s="6">
        <v>4</v>
      </c>
      <c r="D9" s="55"/>
      <c r="E9" s="51"/>
      <c r="F9" s="6" t="s">
        <v>27</v>
      </c>
      <c r="G9" s="8">
        <v>223.99999999999997</v>
      </c>
      <c r="H9" s="8">
        <v>320</v>
      </c>
      <c r="I9" s="20">
        <v>15.1</v>
      </c>
      <c r="J9" s="32">
        <v>232</v>
      </c>
      <c r="K9" s="40">
        <f t="shared" si="0"/>
        <v>7250</v>
      </c>
      <c r="L9" s="41">
        <f t="shared" si="1"/>
        <v>7075.0000000000009</v>
      </c>
      <c r="M9" s="47">
        <v>72.3</v>
      </c>
      <c r="N9" s="20">
        <v>14.9</v>
      </c>
      <c r="O9" s="24">
        <v>31.1</v>
      </c>
    </row>
    <row r="10" spans="2:15" x14ac:dyDescent="0.25">
      <c r="B10" s="11">
        <v>5</v>
      </c>
      <c r="C10" s="6">
        <v>5</v>
      </c>
      <c r="D10" s="55"/>
      <c r="E10" s="51"/>
      <c r="F10" s="6" t="s">
        <v>28</v>
      </c>
      <c r="G10" s="8">
        <v>298.66666666666669</v>
      </c>
      <c r="H10" s="8">
        <v>320</v>
      </c>
      <c r="I10" s="20">
        <v>15.2</v>
      </c>
      <c r="J10" s="32">
        <v>272</v>
      </c>
      <c r="K10" s="40">
        <f t="shared" si="0"/>
        <v>8500</v>
      </c>
      <c r="L10" s="41">
        <f t="shared" si="1"/>
        <v>8285.0574712643684</v>
      </c>
      <c r="M10" s="47">
        <v>70</v>
      </c>
      <c r="N10" s="20">
        <v>14.5</v>
      </c>
      <c r="O10" s="24">
        <v>25.3</v>
      </c>
    </row>
    <row r="11" spans="2:15" x14ac:dyDescent="0.25">
      <c r="B11" s="11">
        <v>6</v>
      </c>
      <c r="C11" s="6">
        <v>6</v>
      </c>
      <c r="D11" s="55"/>
      <c r="E11" s="51"/>
      <c r="F11" s="6" t="s">
        <v>29</v>
      </c>
      <c r="G11" s="8">
        <v>258.66666666666669</v>
      </c>
      <c r="H11" s="8">
        <v>320</v>
      </c>
      <c r="I11" s="20">
        <v>15</v>
      </c>
      <c r="J11" s="32">
        <v>189</v>
      </c>
      <c r="K11" s="40">
        <f t="shared" si="0"/>
        <v>5906.25</v>
      </c>
      <c r="L11" s="41">
        <f t="shared" si="1"/>
        <v>5770.4741379310344</v>
      </c>
      <c r="M11" s="47">
        <v>65.599999999999994</v>
      </c>
      <c r="N11" s="20">
        <v>16</v>
      </c>
      <c r="O11" s="24">
        <v>29.1</v>
      </c>
    </row>
    <row r="12" spans="2:15" x14ac:dyDescent="0.25">
      <c r="B12" s="11">
        <v>7</v>
      </c>
      <c r="C12" s="6">
        <v>7</v>
      </c>
      <c r="D12" s="55"/>
      <c r="E12" s="51"/>
      <c r="F12" s="6" t="s">
        <v>30</v>
      </c>
      <c r="G12" s="8">
        <v>322.66666666666663</v>
      </c>
      <c r="H12" s="8">
        <v>320</v>
      </c>
      <c r="I12" s="20">
        <v>15</v>
      </c>
      <c r="J12" s="32">
        <v>264</v>
      </c>
      <c r="K12" s="40">
        <f t="shared" si="0"/>
        <v>8250</v>
      </c>
      <c r="L12" s="41">
        <f t="shared" si="1"/>
        <v>8060.3448275862074</v>
      </c>
      <c r="M12" s="47">
        <v>72.7</v>
      </c>
      <c r="N12" s="20">
        <v>15.4</v>
      </c>
      <c r="O12" s="24">
        <v>31.9</v>
      </c>
    </row>
    <row r="13" spans="2:15" x14ac:dyDescent="0.25">
      <c r="B13" s="11">
        <v>8</v>
      </c>
      <c r="C13" s="6">
        <v>8</v>
      </c>
      <c r="D13" s="55"/>
      <c r="E13" s="51" t="s">
        <v>16</v>
      </c>
      <c r="F13" s="6" t="s">
        <v>31</v>
      </c>
      <c r="G13" s="8">
        <v>234.66666666666666</v>
      </c>
      <c r="H13" s="8">
        <v>320</v>
      </c>
      <c r="I13" s="20">
        <v>13.9</v>
      </c>
      <c r="J13" s="32">
        <v>236</v>
      </c>
      <c r="K13" s="40">
        <f t="shared" si="0"/>
        <v>7375</v>
      </c>
      <c r="L13" s="41">
        <f t="shared" si="1"/>
        <v>7298.7068965517237</v>
      </c>
      <c r="M13" s="47">
        <v>68.400000000000006</v>
      </c>
      <c r="N13" s="20">
        <v>14.3</v>
      </c>
      <c r="O13" s="24">
        <v>23.8</v>
      </c>
    </row>
    <row r="14" spans="2:15" x14ac:dyDescent="0.25">
      <c r="B14" s="11">
        <v>9</v>
      </c>
      <c r="C14" s="6">
        <v>9</v>
      </c>
      <c r="D14" s="55"/>
      <c r="E14" s="51"/>
      <c r="F14" s="6" t="s">
        <v>32</v>
      </c>
      <c r="G14" s="8">
        <v>248.00000000000003</v>
      </c>
      <c r="H14" s="8">
        <v>320</v>
      </c>
      <c r="I14" s="20">
        <v>14.6</v>
      </c>
      <c r="J14" s="32">
        <v>247</v>
      </c>
      <c r="K14" s="40">
        <f t="shared" si="0"/>
        <v>7718.75</v>
      </c>
      <c r="L14" s="41">
        <f t="shared" si="1"/>
        <v>7576.7959770114949</v>
      </c>
      <c r="M14" s="47">
        <v>69.2</v>
      </c>
      <c r="N14" s="20">
        <v>13.8</v>
      </c>
      <c r="O14" s="24">
        <v>29.3</v>
      </c>
    </row>
    <row r="15" spans="2:15" x14ac:dyDescent="0.25">
      <c r="B15" s="11">
        <v>10</v>
      </c>
      <c r="C15" s="6">
        <v>10</v>
      </c>
      <c r="D15" s="55"/>
      <c r="E15" s="51"/>
      <c r="F15" s="6" t="s">
        <v>33</v>
      </c>
      <c r="G15" s="8">
        <v>194.66666666666666</v>
      </c>
      <c r="H15" s="8">
        <v>320</v>
      </c>
      <c r="I15" s="20">
        <v>16.5</v>
      </c>
      <c r="J15" s="32">
        <v>228</v>
      </c>
      <c r="K15" s="40">
        <f t="shared" si="0"/>
        <v>7125</v>
      </c>
      <c r="L15" s="41">
        <f t="shared" si="1"/>
        <v>6838.3620689655172</v>
      </c>
      <c r="M15" s="47">
        <v>73</v>
      </c>
      <c r="N15" s="20">
        <v>14.7</v>
      </c>
      <c r="O15" s="24">
        <v>26.8</v>
      </c>
    </row>
    <row r="16" spans="2:15" x14ac:dyDescent="0.25">
      <c r="B16" s="11">
        <v>11</v>
      </c>
      <c r="C16" s="6">
        <v>11</v>
      </c>
      <c r="D16" s="55"/>
      <c r="E16" s="51" t="s">
        <v>34</v>
      </c>
      <c r="F16" s="6" t="s">
        <v>35</v>
      </c>
      <c r="G16" s="8">
        <v>237.33333333333334</v>
      </c>
      <c r="H16" s="8">
        <v>320</v>
      </c>
      <c r="I16" s="20">
        <v>14</v>
      </c>
      <c r="J16" s="32">
        <v>227</v>
      </c>
      <c r="K16" s="40">
        <f t="shared" si="0"/>
        <v>7093.75</v>
      </c>
      <c r="L16" s="41">
        <f t="shared" si="1"/>
        <v>7012.2126436781609</v>
      </c>
      <c r="M16" s="47">
        <v>66.3</v>
      </c>
      <c r="N16" s="20">
        <v>14.3</v>
      </c>
      <c r="O16" s="24">
        <v>26</v>
      </c>
    </row>
    <row r="17" spans="2:15" x14ac:dyDescent="0.25">
      <c r="B17" s="11">
        <v>12</v>
      </c>
      <c r="C17" s="6">
        <v>12</v>
      </c>
      <c r="D17" s="55"/>
      <c r="E17" s="51"/>
      <c r="F17" s="6" t="s">
        <v>36</v>
      </c>
      <c r="G17" s="8">
        <v>365.33333333333337</v>
      </c>
      <c r="H17" s="8">
        <v>320</v>
      </c>
      <c r="I17" s="20">
        <v>14.8</v>
      </c>
      <c r="J17" s="32">
        <v>227</v>
      </c>
      <c r="K17" s="40">
        <f t="shared" si="0"/>
        <v>7093.75</v>
      </c>
      <c r="L17" s="41">
        <f t="shared" si="1"/>
        <v>6946.9827586206902</v>
      </c>
      <c r="M17" s="47">
        <v>68</v>
      </c>
      <c r="N17" s="20">
        <v>14.3</v>
      </c>
      <c r="O17" s="24">
        <v>22.6</v>
      </c>
    </row>
    <row r="18" spans="2:15" x14ac:dyDescent="0.25">
      <c r="B18" s="11">
        <v>13</v>
      </c>
      <c r="C18" s="6">
        <v>13</v>
      </c>
      <c r="D18" s="55"/>
      <c r="E18" s="51" t="s">
        <v>20</v>
      </c>
      <c r="F18" s="6" t="s">
        <v>37</v>
      </c>
      <c r="G18" s="8">
        <v>240</v>
      </c>
      <c r="H18" s="8">
        <v>320</v>
      </c>
      <c r="I18" s="20">
        <v>14.4</v>
      </c>
      <c r="J18" s="32">
        <v>251</v>
      </c>
      <c r="K18" s="40">
        <f t="shared" si="0"/>
        <v>7843.75</v>
      </c>
      <c r="L18" s="41">
        <f t="shared" si="1"/>
        <v>7717.5287356321833</v>
      </c>
      <c r="M18" s="47">
        <v>71.3</v>
      </c>
      <c r="N18" s="20">
        <v>13.9</v>
      </c>
      <c r="O18" s="24">
        <v>24.1</v>
      </c>
    </row>
    <row r="19" spans="2:15" x14ac:dyDescent="0.25">
      <c r="B19" s="11">
        <v>14</v>
      </c>
      <c r="C19" s="6">
        <v>14</v>
      </c>
      <c r="D19" s="55"/>
      <c r="E19" s="51"/>
      <c r="F19" s="6" t="s">
        <v>38</v>
      </c>
      <c r="G19" s="8">
        <v>208.00000000000003</v>
      </c>
      <c r="H19" s="8">
        <v>320</v>
      </c>
      <c r="I19" s="20">
        <v>14.5</v>
      </c>
      <c r="J19" s="32">
        <v>234</v>
      </c>
      <c r="K19" s="40">
        <f t="shared" si="0"/>
        <v>7312.5</v>
      </c>
      <c r="L19" s="41">
        <f t="shared" si="1"/>
        <v>7186.4224137931033</v>
      </c>
      <c r="M19" s="47">
        <v>68.5</v>
      </c>
      <c r="N19" s="20">
        <v>14</v>
      </c>
      <c r="O19" s="24">
        <v>26.1</v>
      </c>
    </row>
    <row r="20" spans="2:15" x14ac:dyDescent="0.25">
      <c r="B20" s="11">
        <v>15</v>
      </c>
      <c r="C20" s="6">
        <v>15</v>
      </c>
      <c r="D20" s="55"/>
      <c r="E20" s="51"/>
      <c r="F20" s="6" t="s">
        <v>39</v>
      </c>
      <c r="G20" s="8">
        <v>215.99999999999997</v>
      </c>
      <c r="H20" s="8">
        <v>320</v>
      </c>
      <c r="I20" s="20">
        <v>14.3</v>
      </c>
      <c r="J20" s="32">
        <v>260</v>
      </c>
      <c r="K20" s="40">
        <f t="shared" si="0"/>
        <v>8125</v>
      </c>
      <c r="L20" s="41">
        <f t="shared" si="1"/>
        <v>8003.5919540229888</v>
      </c>
      <c r="M20" s="47">
        <v>67.7</v>
      </c>
      <c r="N20" s="20">
        <v>14.4</v>
      </c>
      <c r="O20" s="24">
        <v>25.7</v>
      </c>
    </row>
    <row r="21" spans="2:15" x14ac:dyDescent="0.25">
      <c r="B21" s="11">
        <v>16</v>
      </c>
      <c r="C21" s="6">
        <v>16</v>
      </c>
      <c r="D21" s="55"/>
      <c r="E21" s="51" t="s">
        <v>17</v>
      </c>
      <c r="F21" s="6" t="s">
        <v>40</v>
      </c>
      <c r="G21" s="8">
        <v>245.33333333333331</v>
      </c>
      <c r="H21" s="8">
        <v>320</v>
      </c>
      <c r="I21" s="20">
        <v>13.2</v>
      </c>
      <c r="J21" s="32">
        <v>199</v>
      </c>
      <c r="K21" s="40">
        <f t="shared" si="0"/>
        <v>6218.75</v>
      </c>
      <c r="L21" s="41">
        <f t="shared" si="1"/>
        <v>6204.4540229885051</v>
      </c>
      <c r="M21" s="47">
        <v>71.599999999999994</v>
      </c>
      <c r="N21" s="20">
        <v>15.3</v>
      </c>
      <c r="O21" s="24">
        <v>27.5</v>
      </c>
    </row>
    <row r="22" spans="2:15" x14ac:dyDescent="0.25">
      <c r="B22" s="11">
        <v>17</v>
      </c>
      <c r="C22" s="6">
        <v>17</v>
      </c>
      <c r="D22" s="55"/>
      <c r="E22" s="51"/>
      <c r="F22" s="6" t="s">
        <v>41</v>
      </c>
      <c r="G22" s="8">
        <v>317.33333333333337</v>
      </c>
      <c r="H22" s="8">
        <v>320</v>
      </c>
      <c r="I22" s="20">
        <v>13.5</v>
      </c>
      <c r="J22" s="32">
        <v>184</v>
      </c>
      <c r="K22" s="40">
        <f t="shared" si="0"/>
        <v>5750</v>
      </c>
      <c r="L22" s="41">
        <f t="shared" si="1"/>
        <v>5716.9540229885051</v>
      </c>
      <c r="M22" s="47">
        <v>72.099999999999994</v>
      </c>
      <c r="N22" s="20">
        <v>17.600000000000001</v>
      </c>
      <c r="O22" s="24">
        <v>33.799999999999997</v>
      </c>
    </row>
    <row r="23" spans="2:15" x14ac:dyDescent="0.25">
      <c r="B23" s="11">
        <v>18</v>
      </c>
      <c r="C23" s="6">
        <v>18</v>
      </c>
      <c r="D23" s="55"/>
      <c r="E23" s="51" t="s">
        <v>18</v>
      </c>
      <c r="F23" s="6" t="s">
        <v>42</v>
      </c>
      <c r="G23" s="8">
        <v>266.66666666666669</v>
      </c>
      <c r="H23" s="8">
        <v>320</v>
      </c>
      <c r="I23" s="20">
        <v>13.6</v>
      </c>
      <c r="J23" s="32">
        <v>221</v>
      </c>
      <c r="K23" s="40">
        <f t="shared" si="0"/>
        <v>6906.25</v>
      </c>
      <c r="L23" s="41">
        <f t="shared" si="1"/>
        <v>6858.620689655173</v>
      </c>
      <c r="M23" s="47">
        <v>70.099999999999994</v>
      </c>
      <c r="N23" s="20">
        <v>15.4</v>
      </c>
      <c r="O23" s="24">
        <v>29.3</v>
      </c>
    </row>
    <row r="24" spans="2:15" x14ac:dyDescent="0.25">
      <c r="B24" s="11">
        <v>19</v>
      </c>
      <c r="C24" s="6">
        <v>19</v>
      </c>
      <c r="D24" s="55"/>
      <c r="E24" s="51"/>
      <c r="F24" s="6" t="s">
        <v>43</v>
      </c>
      <c r="G24" s="8">
        <v>266.66666666666669</v>
      </c>
      <c r="H24" s="8">
        <v>320</v>
      </c>
      <c r="I24" s="20">
        <v>14</v>
      </c>
      <c r="J24" s="32">
        <v>219</v>
      </c>
      <c r="K24" s="40">
        <f t="shared" si="0"/>
        <v>6843.75</v>
      </c>
      <c r="L24" s="41">
        <f t="shared" si="1"/>
        <v>6765.0862068965516</v>
      </c>
      <c r="M24" s="47">
        <v>74.3</v>
      </c>
      <c r="N24" s="20">
        <v>16.2</v>
      </c>
      <c r="O24" s="24">
        <v>30.9</v>
      </c>
    </row>
    <row r="25" spans="2:15" x14ac:dyDescent="0.25">
      <c r="B25" s="11">
        <v>20</v>
      </c>
      <c r="C25" s="6">
        <v>20</v>
      </c>
      <c r="D25" s="55"/>
      <c r="E25" s="51"/>
      <c r="F25" s="6" t="s">
        <v>44</v>
      </c>
      <c r="G25" s="8">
        <v>234.66666666666666</v>
      </c>
      <c r="H25" s="8">
        <v>320</v>
      </c>
      <c r="I25" s="20">
        <v>13.7</v>
      </c>
      <c r="J25" s="32">
        <v>244</v>
      </c>
      <c r="K25" s="40">
        <f t="shared" si="0"/>
        <v>7625</v>
      </c>
      <c r="L25" s="41">
        <f t="shared" si="1"/>
        <v>7563.6494252873563</v>
      </c>
      <c r="M25" s="47">
        <v>75.900000000000006</v>
      </c>
      <c r="N25" s="20">
        <v>16.7</v>
      </c>
      <c r="O25" s="24">
        <v>31.6</v>
      </c>
    </row>
    <row r="26" spans="2:15" x14ac:dyDescent="0.25">
      <c r="B26" s="11">
        <v>21</v>
      </c>
      <c r="C26" s="6">
        <v>21</v>
      </c>
      <c r="D26" s="55"/>
      <c r="E26" s="51"/>
      <c r="F26" s="6" t="s">
        <v>45</v>
      </c>
      <c r="G26" s="8">
        <v>264</v>
      </c>
      <c r="H26" s="8">
        <v>320</v>
      </c>
      <c r="I26" s="20">
        <v>14.6</v>
      </c>
      <c r="J26" s="32">
        <v>266</v>
      </c>
      <c r="K26" s="40">
        <f t="shared" si="0"/>
        <v>8312.5</v>
      </c>
      <c r="L26" s="41">
        <f t="shared" si="1"/>
        <v>8159.6264367816102</v>
      </c>
      <c r="M26" s="47">
        <v>78</v>
      </c>
      <c r="N26" s="20">
        <v>14.5</v>
      </c>
      <c r="O26" s="24">
        <v>29.5</v>
      </c>
    </row>
    <row r="27" spans="2:15" x14ac:dyDescent="0.25">
      <c r="B27" s="11">
        <v>22</v>
      </c>
      <c r="C27" s="6">
        <v>22</v>
      </c>
      <c r="D27" s="55"/>
      <c r="E27" s="51"/>
      <c r="F27" s="6" t="s">
        <v>46</v>
      </c>
      <c r="G27" s="8">
        <v>253.33333333333331</v>
      </c>
      <c r="H27" s="8">
        <v>320</v>
      </c>
      <c r="I27" s="20">
        <v>13.4</v>
      </c>
      <c r="J27" s="32">
        <v>245</v>
      </c>
      <c r="K27" s="40">
        <f t="shared" si="0"/>
        <v>7656.25</v>
      </c>
      <c r="L27" s="41">
        <f t="shared" si="1"/>
        <v>7621.0488505747117</v>
      </c>
      <c r="M27" s="47">
        <v>75.2</v>
      </c>
      <c r="N27" s="20">
        <v>16.5</v>
      </c>
      <c r="O27" s="24">
        <v>33.6</v>
      </c>
    </row>
    <row r="28" spans="2:15" x14ac:dyDescent="0.25">
      <c r="B28" s="11">
        <v>23</v>
      </c>
      <c r="C28" s="6">
        <v>23</v>
      </c>
      <c r="D28" s="55"/>
      <c r="E28" s="51" t="s">
        <v>19</v>
      </c>
      <c r="F28" s="6" t="s">
        <v>47</v>
      </c>
      <c r="G28" s="8">
        <v>255.99999999999997</v>
      </c>
      <c r="H28" s="8">
        <v>320</v>
      </c>
      <c r="I28" s="20">
        <v>13.9</v>
      </c>
      <c r="J28" s="32">
        <v>220</v>
      </c>
      <c r="K28" s="40">
        <f t="shared" si="0"/>
        <v>6875</v>
      </c>
      <c r="L28" s="41">
        <f t="shared" si="1"/>
        <v>6803.879310344827</v>
      </c>
      <c r="M28" s="47">
        <v>70.099999999999994</v>
      </c>
      <c r="N28" s="20">
        <v>14.4</v>
      </c>
      <c r="O28" s="24">
        <v>28.4</v>
      </c>
    </row>
    <row r="29" spans="2:15" x14ac:dyDescent="0.25">
      <c r="B29" s="11">
        <v>24</v>
      </c>
      <c r="C29" s="6">
        <v>24</v>
      </c>
      <c r="D29" s="55"/>
      <c r="E29" s="51"/>
      <c r="F29" s="6" t="s">
        <v>48</v>
      </c>
      <c r="G29" s="8">
        <v>231.99999999999997</v>
      </c>
      <c r="H29" s="8">
        <v>320</v>
      </c>
      <c r="I29" s="20">
        <v>13.4</v>
      </c>
      <c r="J29" s="32">
        <v>234</v>
      </c>
      <c r="K29" s="40">
        <f t="shared" si="0"/>
        <v>7312.5</v>
      </c>
      <c r="L29" s="41">
        <f t="shared" si="1"/>
        <v>7278.879310344827</v>
      </c>
      <c r="M29" s="47">
        <v>70.900000000000006</v>
      </c>
      <c r="N29" s="20">
        <v>15.1</v>
      </c>
      <c r="O29" s="24">
        <v>26</v>
      </c>
    </row>
    <row r="30" spans="2:15" x14ac:dyDescent="0.25">
      <c r="B30" s="11">
        <v>25</v>
      </c>
      <c r="C30" s="6">
        <v>25</v>
      </c>
      <c r="D30" s="55"/>
      <c r="E30" s="51"/>
      <c r="F30" s="6" t="s">
        <v>49</v>
      </c>
      <c r="G30" s="8">
        <v>237.33333333333329</v>
      </c>
      <c r="H30" s="8">
        <v>320</v>
      </c>
      <c r="I30" s="20">
        <v>15.8</v>
      </c>
      <c r="J30" s="32">
        <v>247</v>
      </c>
      <c r="K30" s="40">
        <f t="shared" si="0"/>
        <v>7718.75</v>
      </c>
      <c r="L30" s="41">
        <f t="shared" si="1"/>
        <v>7470.3304597701153</v>
      </c>
      <c r="M30" s="47">
        <v>69.5</v>
      </c>
      <c r="N30" s="20">
        <v>13.2</v>
      </c>
      <c r="O30" s="24">
        <v>25.9</v>
      </c>
    </row>
    <row r="31" spans="2:15" x14ac:dyDescent="0.25">
      <c r="B31" s="11">
        <v>26</v>
      </c>
      <c r="C31" s="6">
        <v>26</v>
      </c>
      <c r="D31" s="55"/>
      <c r="E31" s="51"/>
      <c r="F31" s="6" t="s">
        <v>50</v>
      </c>
      <c r="G31" s="8">
        <v>208.00000000000003</v>
      </c>
      <c r="H31" s="8">
        <v>320</v>
      </c>
      <c r="I31" s="20">
        <v>13.3</v>
      </c>
      <c r="J31" s="32">
        <v>233</v>
      </c>
      <c r="K31" s="40">
        <f t="shared" si="0"/>
        <v>7281.25</v>
      </c>
      <c r="L31" s="41">
        <f t="shared" si="1"/>
        <v>7256.1422413793107</v>
      </c>
      <c r="M31" s="47">
        <v>69.7</v>
      </c>
      <c r="N31" s="20">
        <v>15.6</v>
      </c>
      <c r="O31" s="24">
        <v>28.5</v>
      </c>
    </row>
    <row r="32" spans="2:15" x14ac:dyDescent="0.25">
      <c r="B32" s="11">
        <v>27</v>
      </c>
      <c r="C32" s="6">
        <v>27</v>
      </c>
      <c r="D32" s="55"/>
      <c r="E32" s="51"/>
      <c r="F32" s="6" t="s">
        <v>51</v>
      </c>
      <c r="G32" s="8">
        <v>210.66666666666669</v>
      </c>
      <c r="H32" s="8">
        <v>320</v>
      </c>
      <c r="I32" s="20">
        <v>13.8</v>
      </c>
      <c r="J32" s="32">
        <v>216</v>
      </c>
      <c r="K32" s="40">
        <f t="shared" si="0"/>
        <v>6750</v>
      </c>
      <c r="L32" s="41">
        <f t="shared" si="1"/>
        <v>6687.9310344827591</v>
      </c>
      <c r="M32" s="47">
        <v>69.7</v>
      </c>
      <c r="N32" s="20">
        <v>14.9</v>
      </c>
      <c r="O32" s="24">
        <v>27.5</v>
      </c>
    </row>
    <row r="33" spans="2:15" x14ac:dyDescent="0.25">
      <c r="B33" s="11">
        <v>28</v>
      </c>
      <c r="C33" s="6">
        <v>28</v>
      </c>
      <c r="D33" s="55"/>
      <c r="E33" s="51"/>
      <c r="F33" s="6" t="s">
        <v>52</v>
      </c>
      <c r="G33" s="8">
        <v>253.33333333333331</v>
      </c>
      <c r="H33" s="8">
        <v>320</v>
      </c>
      <c r="I33" s="20">
        <v>13.3</v>
      </c>
      <c r="J33" s="32">
        <v>234</v>
      </c>
      <c r="K33" s="40">
        <f t="shared" si="0"/>
        <v>7312.5</v>
      </c>
      <c r="L33" s="41">
        <f t="shared" si="1"/>
        <v>7287.2844827586205</v>
      </c>
      <c r="M33" s="47">
        <v>70.3</v>
      </c>
      <c r="N33" s="20">
        <v>14.4</v>
      </c>
      <c r="O33" s="24">
        <v>27.1</v>
      </c>
    </row>
    <row r="34" spans="2:15" x14ac:dyDescent="0.25">
      <c r="B34" s="11">
        <v>29</v>
      </c>
      <c r="C34" s="6">
        <v>29</v>
      </c>
      <c r="D34" s="55"/>
      <c r="E34" s="6" t="s">
        <v>34</v>
      </c>
      <c r="F34" s="6" t="s">
        <v>53</v>
      </c>
      <c r="G34" s="8">
        <v>205.33333333333331</v>
      </c>
      <c r="H34" s="8">
        <v>320</v>
      </c>
      <c r="I34" s="20">
        <v>13.7</v>
      </c>
      <c r="J34" s="32">
        <v>238</v>
      </c>
      <c r="K34" s="40">
        <f t="shared" si="0"/>
        <v>7437.5</v>
      </c>
      <c r="L34" s="41">
        <f t="shared" si="1"/>
        <v>7377.6580459770121</v>
      </c>
      <c r="M34" s="47">
        <v>65.900000000000006</v>
      </c>
      <c r="N34" s="20">
        <v>13.3</v>
      </c>
      <c r="O34" s="24">
        <v>24.1</v>
      </c>
    </row>
    <row r="35" spans="2:15" x14ac:dyDescent="0.25">
      <c r="B35" s="11">
        <v>30</v>
      </c>
      <c r="C35" s="6">
        <v>30</v>
      </c>
      <c r="D35" s="55"/>
      <c r="E35" s="51" t="s">
        <v>54</v>
      </c>
      <c r="F35" s="6" t="s">
        <v>55</v>
      </c>
      <c r="G35" s="8">
        <v>280</v>
      </c>
      <c r="H35" s="8">
        <v>320</v>
      </c>
      <c r="I35" s="20">
        <v>13.4</v>
      </c>
      <c r="J35" s="32">
        <v>240</v>
      </c>
      <c r="K35" s="40">
        <f t="shared" si="0"/>
        <v>7500</v>
      </c>
      <c r="L35" s="41">
        <f t="shared" si="1"/>
        <v>7465.5172413793098</v>
      </c>
      <c r="M35" s="47">
        <v>72.8</v>
      </c>
      <c r="N35" s="20">
        <v>15.1</v>
      </c>
      <c r="O35" s="24">
        <v>29.4</v>
      </c>
    </row>
    <row r="36" spans="2:15" x14ac:dyDescent="0.25">
      <c r="B36" s="11">
        <v>31</v>
      </c>
      <c r="C36" s="6">
        <v>31</v>
      </c>
      <c r="D36" s="55"/>
      <c r="E36" s="51"/>
      <c r="F36" s="6" t="s">
        <v>56</v>
      </c>
      <c r="G36" s="8">
        <v>258.66666666666669</v>
      </c>
      <c r="H36" s="8">
        <v>320</v>
      </c>
      <c r="I36" s="20">
        <v>12.9</v>
      </c>
      <c r="J36" s="32">
        <v>181</v>
      </c>
      <c r="K36" s="40">
        <f t="shared" si="0"/>
        <v>5656.25</v>
      </c>
      <c r="L36" s="41">
        <f t="shared" si="1"/>
        <v>5662.7514367816093</v>
      </c>
      <c r="M36" s="47"/>
      <c r="N36" s="20"/>
      <c r="O36" s="24"/>
    </row>
    <row r="37" spans="2:15" x14ac:dyDescent="0.25">
      <c r="B37" s="11">
        <v>32</v>
      </c>
      <c r="C37" s="6">
        <v>32</v>
      </c>
      <c r="D37" s="55"/>
      <c r="E37" s="51"/>
      <c r="F37" s="6" t="s">
        <v>57</v>
      </c>
      <c r="G37" s="8">
        <v>258.66666666666669</v>
      </c>
      <c r="H37" s="8">
        <v>320</v>
      </c>
      <c r="I37" s="20">
        <v>11.9</v>
      </c>
      <c r="J37" s="32">
        <v>197</v>
      </c>
      <c r="K37" s="40">
        <f t="shared" si="0"/>
        <v>6156.25</v>
      </c>
      <c r="L37" s="41">
        <f t="shared" si="1"/>
        <v>6234.08764367816</v>
      </c>
      <c r="M37" s="47">
        <v>70.7</v>
      </c>
      <c r="N37" s="20">
        <v>14.2</v>
      </c>
      <c r="O37" s="24">
        <v>24.9</v>
      </c>
    </row>
    <row r="38" spans="2:15" x14ac:dyDescent="0.25">
      <c r="B38" s="11">
        <v>33</v>
      </c>
      <c r="C38" s="6">
        <v>33</v>
      </c>
      <c r="D38" s="55"/>
      <c r="E38" s="51"/>
      <c r="F38" s="6" t="s">
        <v>74</v>
      </c>
      <c r="G38" s="8">
        <v>223.99999999999997</v>
      </c>
      <c r="H38" s="8">
        <v>320</v>
      </c>
      <c r="I38" s="20">
        <v>11.9</v>
      </c>
      <c r="J38" s="32">
        <v>213</v>
      </c>
      <c r="K38" s="40">
        <f t="shared" si="0"/>
        <v>6656.25</v>
      </c>
      <c r="L38" s="41">
        <f t="shared" si="1"/>
        <v>6740.4094827586196</v>
      </c>
      <c r="M38" s="47">
        <v>69.400000000000006</v>
      </c>
      <c r="N38" s="20">
        <v>16</v>
      </c>
      <c r="O38" s="24">
        <v>31</v>
      </c>
    </row>
    <row r="39" spans="2:15" x14ac:dyDescent="0.25">
      <c r="B39" s="11">
        <v>34</v>
      </c>
      <c r="C39" s="6">
        <v>34</v>
      </c>
      <c r="D39" s="55"/>
      <c r="E39" s="51"/>
      <c r="F39" s="6" t="s">
        <v>75</v>
      </c>
      <c r="G39" s="8">
        <v>213.33333333333331</v>
      </c>
      <c r="H39" s="8">
        <v>320</v>
      </c>
      <c r="I39" s="20">
        <v>13.1</v>
      </c>
      <c r="J39" s="32">
        <v>200</v>
      </c>
      <c r="K39" s="40">
        <f t="shared" si="0"/>
        <v>6250</v>
      </c>
      <c r="L39" s="41">
        <f t="shared" si="1"/>
        <v>6242.8160919540232</v>
      </c>
      <c r="M39" s="47">
        <v>68.7</v>
      </c>
      <c r="N39" s="20">
        <v>16.100000000000001</v>
      </c>
      <c r="O39" s="24">
        <v>27.4</v>
      </c>
    </row>
    <row r="40" spans="2:15" x14ac:dyDescent="0.25">
      <c r="B40" s="11">
        <v>35</v>
      </c>
      <c r="C40" s="6">
        <v>35</v>
      </c>
      <c r="D40" s="55"/>
      <c r="E40" s="51"/>
      <c r="F40" s="6" t="s">
        <v>76</v>
      </c>
      <c r="G40" s="8">
        <v>261.33333333333337</v>
      </c>
      <c r="H40" s="8">
        <v>320</v>
      </c>
      <c r="I40" s="20">
        <v>12.5</v>
      </c>
      <c r="J40" s="32">
        <v>244</v>
      </c>
      <c r="K40" s="40">
        <f t="shared" si="0"/>
        <v>7625</v>
      </c>
      <c r="L40" s="41">
        <f t="shared" si="1"/>
        <v>7668.8218390804604</v>
      </c>
      <c r="M40" s="47">
        <v>76.3</v>
      </c>
      <c r="N40" s="20">
        <v>16.8</v>
      </c>
      <c r="O40" s="24">
        <v>34.4</v>
      </c>
    </row>
    <row r="41" spans="2:15" x14ac:dyDescent="0.25">
      <c r="B41" s="11">
        <v>36</v>
      </c>
      <c r="C41" s="6">
        <v>36</v>
      </c>
      <c r="D41" s="55"/>
      <c r="E41" s="51"/>
      <c r="F41" s="6" t="s">
        <v>77</v>
      </c>
      <c r="G41" s="8">
        <v>253.33333333333331</v>
      </c>
      <c r="H41" s="8">
        <v>320</v>
      </c>
      <c r="I41" s="20">
        <v>16.3</v>
      </c>
      <c r="J41" s="32">
        <v>191</v>
      </c>
      <c r="K41" s="40">
        <f t="shared" si="0"/>
        <v>5968.75</v>
      </c>
      <c r="L41" s="41">
        <f t="shared" si="1"/>
        <v>5742.3491379310344</v>
      </c>
      <c r="M41" s="47">
        <v>71</v>
      </c>
      <c r="N41" s="20">
        <v>15.1</v>
      </c>
      <c r="O41" s="24">
        <v>31.8</v>
      </c>
    </row>
    <row r="42" spans="2:15" x14ac:dyDescent="0.25">
      <c r="B42" s="11">
        <v>37</v>
      </c>
      <c r="C42" s="6">
        <v>37</v>
      </c>
      <c r="D42" s="55"/>
      <c r="E42" s="51"/>
      <c r="F42" s="6" t="s">
        <v>78</v>
      </c>
      <c r="G42" s="8">
        <v>226.66666666666669</v>
      </c>
      <c r="H42" s="8">
        <v>320</v>
      </c>
      <c r="I42" s="20">
        <v>12.7</v>
      </c>
      <c r="J42" s="32">
        <v>240</v>
      </c>
      <c r="K42" s="40">
        <f t="shared" si="0"/>
        <v>7500</v>
      </c>
      <c r="L42" s="41">
        <f t="shared" si="1"/>
        <v>7525.8620689655163</v>
      </c>
      <c r="M42" s="47">
        <v>65.099999999999994</v>
      </c>
      <c r="N42" s="20">
        <v>13.6</v>
      </c>
      <c r="O42" s="24">
        <v>27.8</v>
      </c>
    </row>
    <row r="43" spans="2:15" x14ac:dyDescent="0.25">
      <c r="B43" s="11">
        <v>38</v>
      </c>
      <c r="C43" s="6">
        <v>38</v>
      </c>
      <c r="D43" s="55"/>
      <c r="E43" s="51"/>
      <c r="F43" s="6" t="s">
        <v>79</v>
      </c>
      <c r="G43" s="8">
        <v>255.99999999999997</v>
      </c>
      <c r="H43" s="8">
        <v>320</v>
      </c>
      <c r="I43" s="20">
        <v>12.3</v>
      </c>
      <c r="J43" s="32">
        <v>233</v>
      </c>
      <c r="K43" s="40">
        <f t="shared" si="0"/>
        <v>7281.25</v>
      </c>
      <c r="L43" s="41">
        <f t="shared" si="1"/>
        <v>7339.8347701149423</v>
      </c>
      <c r="M43" s="47">
        <v>69</v>
      </c>
      <c r="N43" s="20">
        <v>16.600000000000001</v>
      </c>
      <c r="O43" s="24">
        <v>34</v>
      </c>
    </row>
    <row r="44" spans="2:15" x14ac:dyDescent="0.25">
      <c r="B44" s="11">
        <v>39</v>
      </c>
      <c r="C44" s="6">
        <v>39</v>
      </c>
      <c r="D44" s="55"/>
      <c r="E44" s="51" t="s">
        <v>58</v>
      </c>
      <c r="F44" s="7" t="s">
        <v>59</v>
      </c>
      <c r="G44" s="8">
        <v>304</v>
      </c>
      <c r="H44" s="8">
        <v>320</v>
      </c>
      <c r="I44" s="20">
        <v>12</v>
      </c>
      <c r="J44" s="32">
        <v>197</v>
      </c>
      <c r="K44" s="40">
        <f t="shared" si="0"/>
        <v>6156.25</v>
      </c>
      <c r="L44" s="41">
        <f t="shared" si="1"/>
        <v>6227.0114942528744</v>
      </c>
      <c r="M44" s="47">
        <v>73.900000000000006</v>
      </c>
      <c r="N44" s="20">
        <v>15.2</v>
      </c>
      <c r="O44" s="24">
        <v>29.7</v>
      </c>
    </row>
    <row r="45" spans="2:15" x14ac:dyDescent="0.25">
      <c r="B45" s="11">
        <v>40</v>
      </c>
      <c r="C45" s="6">
        <v>40</v>
      </c>
      <c r="D45" s="55"/>
      <c r="E45" s="51"/>
      <c r="F45" s="7" t="s">
        <v>60</v>
      </c>
      <c r="G45" s="8">
        <v>277.33333333333337</v>
      </c>
      <c r="H45" s="8">
        <v>320</v>
      </c>
      <c r="I45" s="20">
        <v>13</v>
      </c>
      <c r="J45" s="32">
        <v>230</v>
      </c>
      <c r="K45" s="40">
        <f t="shared" si="0"/>
        <v>7187.5</v>
      </c>
      <c r="L45" s="41">
        <f t="shared" si="1"/>
        <v>7187.5</v>
      </c>
      <c r="M45" s="47">
        <v>76.400000000000006</v>
      </c>
      <c r="N45" s="20">
        <v>15.2</v>
      </c>
      <c r="O45" s="24">
        <v>28.5</v>
      </c>
    </row>
    <row r="46" spans="2:15" x14ac:dyDescent="0.25">
      <c r="B46" s="11">
        <v>41</v>
      </c>
      <c r="C46" s="6">
        <v>41</v>
      </c>
      <c r="D46" s="55"/>
      <c r="E46" s="51"/>
      <c r="F46" s="7" t="s">
        <v>61</v>
      </c>
      <c r="G46" s="8">
        <v>274.66666666666669</v>
      </c>
      <c r="H46" s="8">
        <v>320</v>
      </c>
      <c r="I46" s="20">
        <v>12</v>
      </c>
      <c r="J46" s="32">
        <v>234</v>
      </c>
      <c r="K46" s="40">
        <f t="shared" si="0"/>
        <v>7312.5</v>
      </c>
      <c r="L46" s="41">
        <f t="shared" si="1"/>
        <v>7396.5517241379321</v>
      </c>
      <c r="M46" s="47">
        <v>75.099999999999994</v>
      </c>
      <c r="N46" s="20">
        <v>14.3</v>
      </c>
      <c r="O46" s="24">
        <v>28.2</v>
      </c>
    </row>
    <row r="47" spans="2:15" x14ac:dyDescent="0.25">
      <c r="B47" s="11">
        <v>42</v>
      </c>
      <c r="C47" s="6">
        <v>42</v>
      </c>
      <c r="D47" s="55"/>
      <c r="E47" s="51" t="s">
        <v>21</v>
      </c>
      <c r="F47" s="7" t="s">
        <v>62</v>
      </c>
      <c r="G47" s="8">
        <v>264</v>
      </c>
      <c r="H47" s="8">
        <v>320</v>
      </c>
      <c r="I47" s="20">
        <v>13.5</v>
      </c>
      <c r="J47" s="32">
        <v>242</v>
      </c>
      <c r="K47" s="40">
        <f t="shared" si="0"/>
        <v>7562.5</v>
      </c>
      <c r="L47" s="41">
        <f t="shared" si="1"/>
        <v>7519.0373563218391</v>
      </c>
      <c r="M47" s="47">
        <v>76.400000000000006</v>
      </c>
      <c r="N47" s="20">
        <v>15.4</v>
      </c>
      <c r="O47" s="24">
        <v>26.4</v>
      </c>
    </row>
    <row r="48" spans="2:15" ht="15.75" customHeight="1" thickBot="1" x14ac:dyDescent="0.3">
      <c r="B48" s="12">
        <v>43</v>
      </c>
      <c r="C48" s="19">
        <v>43</v>
      </c>
      <c r="D48" s="56"/>
      <c r="E48" s="52"/>
      <c r="F48" s="13" t="s">
        <v>63</v>
      </c>
      <c r="G48" s="8">
        <v>261.33333333333337</v>
      </c>
      <c r="H48" s="14">
        <v>320</v>
      </c>
      <c r="I48" s="25">
        <v>12.2</v>
      </c>
      <c r="J48" s="33">
        <v>205</v>
      </c>
      <c r="K48" s="36">
        <f t="shared" si="0"/>
        <v>6406.25</v>
      </c>
      <c r="L48" s="37">
        <f t="shared" si="1"/>
        <v>6465.1580459770112</v>
      </c>
      <c r="M48" s="77">
        <v>73.900000000000006</v>
      </c>
      <c r="N48" s="25">
        <v>14.7</v>
      </c>
      <c r="O48" s="26">
        <v>22.9</v>
      </c>
    </row>
    <row r="49" spans="2:15" ht="13.5" customHeight="1" thickBot="1" x14ac:dyDescent="0.3">
      <c r="B49" s="69" t="s">
        <v>70</v>
      </c>
      <c r="C49" s="70"/>
      <c r="D49" s="70"/>
      <c r="E49" s="70"/>
      <c r="F49" s="70"/>
      <c r="G49" s="71">
        <f>AVERAGE(G6:G48)</f>
        <v>253.14728682170548</v>
      </c>
      <c r="H49" s="71">
        <f>AVERAGE(H6:H48)</f>
        <v>320</v>
      </c>
      <c r="I49" s="72">
        <f t="shared" ref="I49:O49" si="2">AVERAGE(I6:I48)</f>
        <v>13.893023255813953</v>
      </c>
      <c r="J49" s="73">
        <f t="shared" si="2"/>
        <v>229.86046511627907</v>
      </c>
      <c r="K49" s="74">
        <f t="shared" si="2"/>
        <v>7183.1395348837214</v>
      </c>
      <c r="L49" s="73">
        <f t="shared" si="2"/>
        <v>7105.8081061213552</v>
      </c>
      <c r="M49" s="79">
        <f t="shared" si="2"/>
        <v>71.116666666666674</v>
      </c>
      <c r="N49" s="72">
        <f t="shared" si="2"/>
        <v>14.952380952380954</v>
      </c>
      <c r="O49" s="76">
        <f t="shared" si="2"/>
        <v>28.25238095238096</v>
      </c>
    </row>
    <row r="50" spans="2:15" ht="12.75" customHeight="1" x14ac:dyDescent="0.25">
      <c r="B50" s="10">
        <v>44</v>
      </c>
      <c r="C50" s="4">
        <v>1</v>
      </c>
      <c r="D50" s="57" t="s">
        <v>64</v>
      </c>
      <c r="E50" s="4" t="s">
        <v>15</v>
      </c>
      <c r="F50" s="5" t="s">
        <v>65</v>
      </c>
      <c r="G50" s="8">
        <v>181.33333333333334</v>
      </c>
      <c r="H50" s="16">
        <v>320</v>
      </c>
      <c r="I50" s="27">
        <v>12.7</v>
      </c>
      <c r="J50" s="31">
        <v>174</v>
      </c>
      <c r="K50" s="42">
        <f>J50/H50*10000</f>
        <v>5437.5</v>
      </c>
      <c r="L50" s="43">
        <f>(100-I50)/(100-13)*K50</f>
        <v>5456.2499999999991</v>
      </c>
      <c r="M50" s="78">
        <v>64.3</v>
      </c>
      <c r="N50" s="27">
        <v>14</v>
      </c>
      <c r="O50" s="28">
        <v>25.7</v>
      </c>
    </row>
    <row r="51" spans="2:15" x14ac:dyDescent="0.25">
      <c r="B51" s="11">
        <v>45</v>
      </c>
      <c r="C51" s="6">
        <v>2</v>
      </c>
      <c r="D51" s="57"/>
      <c r="E51" s="6" t="s">
        <v>16</v>
      </c>
      <c r="F51" s="7" t="s">
        <v>66</v>
      </c>
      <c r="G51" s="8">
        <v>264</v>
      </c>
      <c r="H51" s="8">
        <v>320</v>
      </c>
      <c r="I51" s="20">
        <v>12.1</v>
      </c>
      <c r="J51" s="32">
        <v>217</v>
      </c>
      <c r="K51" s="40">
        <f>J51/H51*10000</f>
        <v>6781.25</v>
      </c>
      <c r="L51" s="41">
        <f>(100-I51)/(100-13)*K51</f>
        <v>6851.4008620689665</v>
      </c>
      <c r="M51" s="47">
        <v>68.2</v>
      </c>
      <c r="N51" s="20">
        <v>14</v>
      </c>
      <c r="O51" s="24">
        <v>25.4</v>
      </c>
    </row>
    <row r="52" spans="2:15" x14ac:dyDescent="0.25">
      <c r="B52" s="11">
        <v>46</v>
      </c>
      <c r="C52" s="6">
        <v>3</v>
      </c>
      <c r="D52" s="57"/>
      <c r="E52" s="6" t="s">
        <v>17</v>
      </c>
      <c r="F52" s="7" t="s">
        <v>67</v>
      </c>
      <c r="G52" s="8">
        <v>277.33333333333337</v>
      </c>
      <c r="H52" s="8">
        <v>320</v>
      </c>
      <c r="I52" s="20">
        <v>11.6</v>
      </c>
      <c r="J52" s="32">
        <v>134</v>
      </c>
      <c r="K52" s="40">
        <f>J52/H52*10000</f>
        <v>4187.5</v>
      </c>
      <c r="L52" s="41">
        <f>(100-I52)/(100-13)*K52</f>
        <v>4254.8850574712642</v>
      </c>
      <c r="M52" s="47">
        <v>67.400000000000006</v>
      </c>
      <c r="N52" s="20">
        <v>15.3</v>
      </c>
      <c r="O52" s="24">
        <v>27.1</v>
      </c>
    </row>
    <row r="53" spans="2:15" x14ac:dyDescent="0.25">
      <c r="B53" s="11">
        <v>47</v>
      </c>
      <c r="C53" s="6">
        <v>4</v>
      </c>
      <c r="D53" s="57"/>
      <c r="E53" s="6" t="s">
        <v>18</v>
      </c>
      <c r="F53" s="7" t="s">
        <v>68</v>
      </c>
      <c r="G53" s="8">
        <v>226.66666666666669</v>
      </c>
      <c r="H53" s="8">
        <v>320</v>
      </c>
      <c r="I53" s="20">
        <v>11.4</v>
      </c>
      <c r="J53" s="32">
        <v>159</v>
      </c>
      <c r="K53" s="40">
        <f>J53/H53*10000</f>
        <v>4968.75</v>
      </c>
      <c r="L53" s="41">
        <f>(100-I53)/(100-13)*K53</f>
        <v>5060.129310344827</v>
      </c>
      <c r="M53" s="47">
        <v>60.8</v>
      </c>
      <c r="N53" s="20">
        <v>12.9</v>
      </c>
      <c r="O53" s="24">
        <v>21.8</v>
      </c>
    </row>
    <row r="54" spans="2:15" ht="13.5" thickBot="1" x14ac:dyDescent="0.3">
      <c r="B54" s="12">
        <v>48</v>
      </c>
      <c r="C54" s="15">
        <v>5</v>
      </c>
      <c r="D54" s="57"/>
      <c r="E54" s="19" t="s">
        <v>54</v>
      </c>
      <c r="F54" s="13" t="s">
        <v>80</v>
      </c>
      <c r="G54" s="8">
        <v>266.66666666666669</v>
      </c>
      <c r="H54" s="14">
        <v>640</v>
      </c>
      <c r="I54" s="25">
        <v>10.7</v>
      </c>
      <c r="J54" s="33">
        <v>404</v>
      </c>
      <c r="K54" s="44">
        <f>J54/H54*10000</f>
        <v>6312.5</v>
      </c>
      <c r="L54" s="45">
        <f>(100-I54)/(100-13)*K54</f>
        <v>6479.3821839080456</v>
      </c>
      <c r="M54" s="47">
        <v>56.6</v>
      </c>
      <c r="N54" s="25">
        <v>13.4</v>
      </c>
      <c r="O54" s="26">
        <v>19.600000000000001</v>
      </c>
    </row>
    <row r="55" spans="2:15" ht="13.5" thickBot="1" x14ac:dyDescent="0.3">
      <c r="B55" s="69" t="s">
        <v>71</v>
      </c>
      <c r="C55" s="70"/>
      <c r="D55" s="70"/>
      <c r="E55" s="70"/>
      <c r="F55" s="70"/>
      <c r="G55" s="71">
        <f>AVERAGE(G50:G54)</f>
        <v>243.20000000000005</v>
      </c>
      <c r="H55" s="71">
        <f>AVERAGE(H50:H54)</f>
        <v>384</v>
      </c>
      <c r="I55" s="72">
        <f t="shared" ref="I55:O55" si="3">AVERAGE(I50:I54)</f>
        <v>11.7</v>
      </c>
      <c r="J55" s="73">
        <f t="shared" si="3"/>
        <v>217.6</v>
      </c>
      <c r="K55" s="74">
        <f t="shared" si="3"/>
        <v>5537.5</v>
      </c>
      <c r="L55" s="75">
        <f t="shared" si="3"/>
        <v>5620.4094827586205</v>
      </c>
      <c r="M55" s="76">
        <f t="shared" si="3"/>
        <v>63.46</v>
      </c>
      <c r="N55" s="72">
        <f t="shared" si="3"/>
        <v>13.919999999999998</v>
      </c>
      <c r="O55" s="76">
        <f t="shared" si="3"/>
        <v>23.919999999999998</v>
      </c>
    </row>
  </sheetData>
  <mergeCells count="22">
    <mergeCell ref="E18:E20"/>
    <mergeCell ref="D4:D5"/>
    <mergeCell ref="E4:E5"/>
    <mergeCell ref="F4:F5"/>
    <mergeCell ref="H4:J4"/>
    <mergeCell ref="E16:E17"/>
    <mergeCell ref="B55:F55"/>
    <mergeCell ref="B2:O2"/>
    <mergeCell ref="E44:E46"/>
    <mergeCell ref="E47:E48"/>
    <mergeCell ref="B49:F49"/>
    <mergeCell ref="E21:E22"/>
    <mergeCell ref="E23:E27"/>
    <mergeCell ref="E28:E33"/>
    <mergeCell ref="E6:E7"/>
    <mergeCell ref="E8:E12"/>
    <mergeCell ref="E13:E15"/>
    <mergeCell ref="E35:E43"/>
    <mergeCell ref="D6:D48"/>
    <mergeCell ref="D50:D54"/>
    <mergeCell ref="K4:L4"/>
    <mergeCell ref="B4:C5"/>
  </mergeCells>
  <pageMargins left="0" right="0" top="0" bottom="0.15748031496062992" header="0" footer="0"/>
  <pageSetup paperSize="9" scale="80" orientation="portrait" r:id="rId1"/>
  <ignoredErrors>
    <ignoredError sqref="L5" numberStoredAsText="1"/>
    <ignoredError sqref="K49:L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2019-08-30T07:00:53Z</dcterms:modified>
</cp:coreProperties>
</file>