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455" yWindow="285" windowWidth="14805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Sheet1!$A$1:$O$63</definedName>
  </definedNames>
  <calcPr calcId="144525"/>
</workbook>
</file>

<file path=xl/calcChain.xml><?xml version="1.0" encoding="utf-8"?>
<calcChain xmlns="http://schemas.openxmlformats.org/spreadsheetml/2006/main">
  <c r="G58" i="1" l="1"/>
  <c r="H53" i="1"/>
  <c r="I53" i="1"/>
  <c r="J53" i="1"/>
  <c r="K53" i="1"/>
  <c r="L53" i="1"/>
  <c r="M53" i="1"/>
  <c r="N53" i="1"/>
  <c r="O53" i="1"/>
  <c r="G53" i="1"/>
  <c r="M17" i="1" l="1"/>
  <c r="M58" i="1"/>
  <c r="H58" i="1" l="1"/>
  <c r="I58" i="1"/>
  <c r="J58" i="1"/>
  <c r="N58" i="1"/>
  <c r="O58" i="1"/>
  <c r="G17" i="1"/>
  <c r="J17" i="1"/>
  <c r="I17" i="1"/>
  <c r="H17" i="1"/>
  <c r="K62" i="1"/>
  <c r="L62" i="1" s="1"/>
  <c r="K61" i="1"/>
  <c r="L61" i="1" s="1"/>
  <c r="K6" i="1"/>
  <c r="L6" i="1" s="1"/>
  <c r="L17" i="1" s="1"/>
  <c r="K57" i="1"/>
  <c r="L57" i="1" s="1"/>
  <c r="K56" i="1"/>
  <c r="L56" i="1" s="1"/>
  <c r="K55" i="1"/>
  <c r="L55" i="1" s="1"/>
  <c r="K54" i="1"/>
  <c r="L54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L58" i="1" l="1"/>
  <c r="K58" i="1"/>
  <c r="K17" i="1"/>
</calcChain>
</file>

<file path=xl/sharedStrings.xml><?xml version="1.0" encoding="utf-8"?>
<sst xmlns="http://schemas.openxmlformats.org/spreadsheetml/2006/main" count="103" uniqueCount="87">
  <si>
    <t>redni broj</t>
  </si>
  <si>
    <t>vrsta</t>
  </si>
  <si>
    <t>sjemenska kuća</t>
  </si>
  <si>
    <t>sorta</t>
  </si>
  <si>
    <t>nor. sjet.</t>
  </si>
  <si>
    <t>žetva</t>
  </si>
  <si>
    <t>HT</t>
  </si>
  <si>
    <t>protein</t>
  </si>
  <si>
    <t>gluten</t>
  </si>
  <si>
    <t>kg/ha</t>
  </si>
  <si>
    <t>vlaga %</t>
  </si>
  <si>
    <t>kg</t>
  </si>
  <si>
    <t>sirovo</t>
  </si>
  <si>
    <t>%</t>
  </si>
  <si>
    <t>prinos kg/ha</t>
  </si>
  <si>
    <t>ječam</t>
  </si>
  <si>
    <t>bc</t>
  </si>
  <si>
    <t>srećko</t>
  </si>
  <si>
    <t>gospodar</t>
  </si>
  <si>
    <t>ns</t>
  </si>
  <si>
    <t>nonius</t>
  </si>
  <si>
    <t>bl</t>
  </si>
  <si>
    <t>oziris</t>
  </si>
  <si>
    <t>kosta</t>
  </si>
  <si>
    <t>os</t>
  </si>
  <si>
    <t>lord</t>
  </si>
  <si>
    <t>maxim</t>
  </si>
  <si>
    <t>lg</t>
  </si>
  <si>
    <t>zanzibar</t>
  </si>
  <si>
    <t>paso</t>
  </si>
  <si>
    <t>kws</t>
  </si>
  <si>
    <t>basalt</t>
  </si>
  <si>
    <t>zp</t>
  </si>
  <si>
    <t>pšenica</t>
  </si>
  <si>
    <t>syngenta</t>
  </si>
  <si>
    <t>ingenio</t>
  </si>
  <si>
    <t>falado</t>
  </si>
  <si>
    <t>darija</t>
  </si>
  <si>
    <t>lorena</t>
  </si>
  <si>
    <t>opsesija</t>
  </si>
  <si>
    <t>ljepotica</t>
  </si>
  <si>
    <t>anica</t>
  </si>
  <si>
    <t>ns 40s</t>
  </si>
  <si>
    <t>ilina</t>
  </si>
  <si>
    <t>renesansa</t>
  </si>
  <si>
    <t>caussade semences</t>
  </si>
  <si>
    <t>sosthene</t>
  </si>
  <si>
    <t>sothys</t>
  </si>
  <si>
    <t>farinelli</t>
  </si>
  <si>
    <t>sirtaki</t>
  </si>
  <si>
    <t>basmati</t>
  </si>
  <si>
    <t>nova bosanka</t>
  </si>
  <si>
    <t>jelena</t>
  </si>
  <si>
    <t>tika taka</t>
  </si>
  <si>
    <t>silvija</t>
  </si>
  <si>
    <t>el nino</t>
  </si>
  <si>
    <t>tata mata</t>
  </si>
  <si>
    <t>kraljica</t>
  </si>
  <si>
    <t>nikol</t>
  </si>
  <si>
    <t>anapurna</t>
  </si>
  <si>
    <t>avenue</t>
  </si>
  <si>
    <t>airbus</t>
  </si>
  <si>
    <t>apache</t>
  </si>
  <si>
    <t>alcantara</t>
  </si>
  <si>
    <t>sobred</t>
  </si>
  <si>
    <t>raiffeisen</t>
  </si>
  <si>
    <t>graindor</t>
  </si>
  <si>
    <t>element</t>
  </si>
  <si>
    <t>renan</t>
  </si>
  <si>
    <t>agrigenetic</t>
  </si>
  <si>
    <t>maja</t>
  </si>
  <si>
    <t>viktoria</t>
  </si>
  <si>
    <t>matea</t>
  </si>
  <si>
    <t>tritikale</t>
  </si>
  <si>
    <t>goran</t>
  </si>
  <si>
    <t>odisej</t>
  </si>
  <si>
    <t>oskar</t>
  </si>
  <si>
    <t>tulus</t>
  </si>
  <si>
    <t>P - m²</t>
  </si>
  <si>
    <t>prosjek ječam</t>
  </si>
  <si>
    <t>prosjek pšenice</t>
  </si>
  <si>
    <t>prosjek tritikale</t>
  </si>
  <si>
    <t>13%</t>
  </si>
  <si>
    <t>MO strnih žita - Bijeljina, 2018/19</t>
  </si>
  <si>
    <t>jare ZP sorte - sjetva 01.03.19.</t>
  </si>
  <si>
    <t>apolon</t>
  </si>
  <si>
    <t>admiral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</si>
</sst>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3" fontId="3" fillId="2" borderId="45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5" fontId="3" fillId="2" borderId="45" xfId="0" applyNumberFormat="1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5"/>
  <sheetViews>
    <sheetView tabSelected="1" topLeftCell="A22" zoomScaleNormal="100" workbookViewId="0">
      <selection activeCell="S60" sqref="S60"/>
    </sheetView>
  </sheetViews>
  <sheetFormatPr defaultRowHeight="15" x14ac:dyDescent="0.25"/>
  <cols>
    <col min="1" max="1" width="2.28515625" style="64" customWidth="1"/>
    <col min="2" max="3" width="3" style="64" bestFit="1" customWidth="1"/>
    <col min="4" max="4" width="7.28515625" style="64" bestFit="1" customWidth="1"/>
    <col min="5" max="5" width="16.5703125" style="64" bestFit="1" customWidth="1"/>
    <col min="6" max="6" width="12" style="64" bestFit="1" customWidth="1"/>
    <col min="7" max="7" width="9.42578125" style="65" customWidth="1"/>
    <col min="8" max="8" width="9.140625" style="65" customWidth="1"/>
    <col min="9" max="9" width="9.140625" style="66" customWidth="1"/>
    <col min="10" max="12" width="9.140625" style="65" customWidth="1"/>
    <col min="13" max="13" width="9.140625" style="64"/>
    <col min="14" max="15" width="9.140625" style="66"/>
    <col min="16" max="21" width="9.140625" style="64"/>
    <col min="22" max="22" width="9.140625" style="67"/>
    <col min="23" max="16384" width="9.140625" style="64"/>
  </cols>
  <sheetData>
    <row r="1" spans="2:22" ht="15.75" thickBot="1" x14ac:dyDescent="0.3"/>
    <row r="2" spans="2:22" ht="15.75" customHeight="1" thickBot="1" x14ac:dyDescent="0.3">
      <c r="B2" s="79" t="s">
        <v>83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2:22" ht="15.75" thickBot="1" x14ac:dyDescent="0.3"/>
    <row r="4" spans="2:22" ht="15" customHeight="1" x14ac:dyDescent="0.25">
      <c r="B4" s="89" t="s">
        <v>0</v>
      </c>
      <c r="C4" s="90"/>
      <c r="D4" s="82" t="s">
        <v>1</v>
      </c>
      <c r="E4" s="90" t="s">
        <v>2</v>
      </c>
      <c r="F4" s="94" t="s">
        <v>3</v>
      </c>
      <c r="G4" s="48" t="s">
        <v>4</v>
      </c>
      <c r="H4" s="82" t="s">
        <v>5</v>
      </c>
      <c r="I4" s="82"/>
      <c r="J4" s="83"/>
      <c r="K4" s="84" t="s">
        <v>14</v>
      </c>
      <c r="L4" s="85"/>
      <c r="M4" s="35" t="s">
        <v>6</v>
      </c>
      <c r="N4" s="1" t="s">
        <v>7</v>
      </c>
      <c r="O4" s="2" t="s">
        <v>8</v>
      </c>
      <c r="S4" s="67"/>
      <c r="V4" s="64"/>
    </row>
    <row r="5" spans="2:22" ht="15.75" thickBot="1" x14ac:dyDescent="0.3">
      <c r="B5" s="91"/>
      <c r="C5" s="92"/>
      <c r="D5" s="93"/>
      <c r="E5" s="92"/>
      <c r="F5" s="95"/>
      <c r="G5" s="49" t="s">
        <v>9</v>
      </c>
      <c r="H5" s="6" t="s">
        <v>78</v>
      </c>
      <c r="I5" s="3" t="s">
        <v>10</v>
      </c>
      <c r="J5" s="34" t="s">
        <v>11</v>
      </c>
      <c r="K5" s="40" t="s">
        <v>12</v>
      </c>
      <c r="L5" s="41" t="s">
        <v>82</v>
      </c>
      <c r="M5" s="36" t="s">
        <v>11</v>
      </c>
      <c r="N5" s="3" t="s">
        <v>13</v>
      </c>
      <c r="O5" s="4" t="s">
        <v>13</v>
      </c>
      <c r="S5" s="67"/>
      <c r="V5" s="64"/>
    </row>
    <row r="6" spans="2:22" ht="12.75" customHeight="1" x14ac:dyDescent="0.25">
      <c r="B6" s="68">
        <v>1</v>
      </c>
      <c r="C6" s="30">
        <v>1</v>
      </c>
      <c r="D6" s="74" t="s">
        <v>15</v>
      </c>
      <c r="E6" s="77" t="s">
        <v>16</v>
      </c>
      <c r="F6" s="53" t="s">
        <v>17</v>
      </c>
      <c r="G6" s="50">
        <v>252.17391304347822</v>
      </c>
      <c r="H6" s="16">
        <v>339</v>
      </c>
      <c r="I6" s="120">
        <v>11.8</v>
      </c>
      <c r="J6" s="117">
        <v>2690</v>
      </c>
      <c r="K6" s="100">
        <f>J6/SUM(H6:H16)*10000</f>
        <v>6612.5860373647984</v>
      </c>
      <c r="L6" s="114">
        <f>(100-I6)/(100-13)*K6</f>
        <v>6703.7941206387959</v>
      </c>
      <c r="M6" s="109">
        <v>56</v>
      </c>
      <c r="N6" s="103"/>
      <c r="O6" s="105"/>
      <c r="S6" s="67"/>
      <c r="V6" s="64"/>
    </row>
    <row r="7" spans="2:22" x14ac:dyDescent="0.25">
      <c r="B7" s="69">
        <v>2</v>
      </c>
      <c r="C7" s="31">
        <v>2</v>
      </c>
      <c r="D7" s="75"/>
      <c r="E7" s="78"/>
      <c r="F7" s="54" t="s">
        <v>18</v>
      </c>
      <c r="G7" s="51">
        <v>295.65217391304344</v>
      </c>
      <c r="H7" s="8">
        <v>339</v>
      </c>
      <c r="I7" s="121"/>
      <c r="J7" s="118"/>
      <c r="K7" s="101"/>
      <c r="L7" s="115"/>
      <c r="M7" s="110"/>
      <c r="N7" s="107"/>
      <c r="O7" s="108"/>
      <c r="S7" s="67"/>
      <c r="V7" s="64"/>
    </row>
    <row r="8" spans="2:22" x14ac:dyDescent="0.25">
      <c r="B8" s="69">
        <v>3</v>
      </c>
      <c r="C8" s="31">
        <v>3</v>
      </c>
      <c r="D8" s="75"/>
      <c r="E8" s="78" t="s">
        <v>19</v>
      </c>
      <c r="F8" s="54">
        <v>565</v>
      </c>
      <c r="G8" s="51">
        <v>231.8840579710145</v>
      </c>
      <c r="H8" s="8">
        <v>339</v>
      </c>
      <c r="I8" s="121"/>
      <c r="J8" s="118"/>
      <c r="K8" s="101"/>
      <c r="L8" s="115"/>
      <c r="M8" s="110"/>
      <c r="N8" s="107"/>
      <c r="O8" s="108"/>
      <c r="S8" s="67"/>
      <c r="V8" s="64"/>
    </row>
    <row r="9" spans="2:22" x14ac:dyDescent="0.25">
      <c r="B9" s="69">
        <v>4</v>
      </c>
      <c r="C9" s="31">
        <v>4</v>
      </c>
      <c r="D9" s="75"/>
      <c r="E9" s="78"/>
      <c r="F9" s="54" t="s">
        <v>20</v>
      </c>
      <c r="G9" s="51">
        <v>211.59420289855075</v>
      </c>
      <c r="H9" s="8">
        <v>339</v>
      </c>
      <c r="I9" s="121"/>
      <c r="J9" s="118"/>
      <c r="K9" s="101"/>
      <c r="L9" s="115"/>
      <c r="M9" s="110"/>
      <c r="N9" s="107"/>
      <c r="O9" s="108"/>
      <c r="S9" s="67"/>
      <c r="V9" s="64"/>
    </row>
    <row r="10" spans="2:22" x14ac:dyDescent="0.25">
      <c r="B10" s="69">
        <v>5</v>
      </c>
      <c r="C10" s="31">
        <v>5</v>
      </c>
      <c r="D10" s="75"/>
      <c r="E10" s="78" t="s">
        <v>21</v>
      </c>
      <c r="F10" s="54" t="s">
        <v>22</v>
      </c>
      <c r="G10" s="51">
        <v>313.04347826086956</v>
      </c>
      <c r="H10" s="8">
        <v>339</v>
      </c>
      <c r="I10" s="121"/>
      <c r="J10" s="118"/>
      <c r="K10" s="101"/>
      <c r="L10" s="115"/>
      <c r="M10" s="110"/>
      <c r="N10" s="107"/>
      <c r="O10" s="108"/>
      <c r="S10" s="67"/>
      <c r="V10" s="64"/>
    </row>
    <row r="11" spans="2:22" x14ac:dyDescent="0.25">
      <c r="B11" s="69">
        <v>6</v>
      </c>
      <c r="C11" s="31">
        <v>6</v>
      </c>
      <c r="D11" s="75"/>
      <c r="E11" s="78"/>
      <c r="F11" s="54" t="s">
        <v>23</v>
      </c>
      <c r="G11" s="51">
        <v>324.63768115942025</v>
      </c>
      <c r="H11" s="8">
        <v>339</v>
      </c>
      <c r="I11" s="121"/>
      <c r="J11" s="118"/>
      <c r="K11" s="101"/>
      <c r="L11" s="115"/>
      <c r="M11" s="110"/>
      <c r="N11" s="107"/>
      <c r="O11" s="108"/>
      <c r="S11" s="67"/>
      <c r="V11" s="64"/>
    </row>
    <row r="12" spans="2:22" x14ac:dyDescent="0.25">
      <c r="B12" s="69">
        <v>7</v>
      </c>
      <c r="C12" s="31">
        <v>7</v>
      </c>
      <c r="D12" s="75"/>
      <c r="E12" s="78" t="s">
        <v>24</v>
      </c>
      <c r="F12" s="54" t="s">
        <v>25</v>
      </c>
      <c r="G12" s="51">
        <v>298.55072463768118</v>
      </c>
      <c r="H12" s="8">
        <v>339</v>
      </c>
      <c r="I12" s="121"/>
      <c r="J12" s="118"/>
      <c r="K12" s="101"/>
      <c r="L12" s="115"/>
      <c r="M12" s="110"/>
      <c r="N12" s="107"/>
      <c r="O12" s="108"/>
      <c r="S12" s="67"/>
      <c r="V12" s="64"/>
    </row>
    <row r="13" spans="2:22" x14ac:dyDescent="0.25">
      <c r="B13" s="69">
        <v>8</v>
      </c>
      <c r="C13" s="31">
        <v>8</v>
      </c>
      <c r="D13" s="75"/>
      <c r="E13" s="78"/>
      <c r="F13" s="54" t="s">
        <v>26</v>
      </c>
      <c r="G13" s="51">
        <v>272.46376811594206</v>
      </c>
      <c r="H13" s="8">
        <v>339</v>
      </c>
      <c r="I13" s="121"/>
      <c r="J13" s="118"/>
      <c r="K13" s="101"/>
      <c r="L13" s="115"/>
      <c r="M13" s="110"/>
      <c r="N13" s="107"/>
      <c r="O13" s="108"/>
      <c r="S13" s="67"/>
      <c r="V13" s="64"/>
    </row>
    <row r="14" spans="2:22" x14ac:dyDescent="0.25">
      <c r="B14" s="69">
        <v>9</v>
      </c>
      <c r="C14" s="31">
        <v>9</v>
      </c>
      <c r="D14" s="75"/>
      <c r="E14" s="78" t="s">
        <v>27</v>
      </c>
      <c r="F14" s="54" t="s">
        <v>28</v>
      </c>
      <c r="G14" s="51">
        <v>194.2028985507246</v>
      </c>
      <c r="H14" s="8">
        <v>339</v>
      </c>
      <c r="I14" s="121"/>
      <c r="J14" s="118"/>
      <c r="K14" s="101"/>
      <c r="L14" s="115"/>
      <c r="M14" s="110"/>
      <c r="N14" s="107"/>
      <c r="O14" s="108"/>
      <c r="S14" s="67"/>
      <c r="V14" s="64"/>
    </row>
    <row r="15" spans="2:22" x14ac:dyDescent="0.25">
      <c r="B15" s="69">
        <v>10</v>
      </c>
      <c r="C15" s="31">
        <v>10</v>
      </c>
      <c r="D15" s="75"/>
      <c r="E15" s="78"/>
      <c r="F15" s="54" t="s">
        <v>29</v>
      </c>
      <c r="G15" s="51">
        <v>168.1159420289855</v>
      </c>
      <c r="H15" s="8">
        <v>339</v>
      </c>
      <c r="I15" s="121"/>
      <c r="J15" s="118"/>
      <c r="K15" s="101"/>
      <c r="L15" s="115"/>
      <c r="M15" s="110"/>
      <c r="N15" s="107"/>
      <c r="O15" s="108"/>
      <c r="S15" s="67"/>
      <c r="V15" s="64"/>
    </row>
    <row r="16" spans="2:22" ht="15.75" thickBot="1" x14ac:dyDescent="0.3">
      <c r="B16" s="70">
        <v>11</v>
      </c>
      <c r="C16" s="7">
        <v>11</v>
      </c>
      <c r="D16" s="76"/>
      <c r="E16" s="7" t="s">
        <v>30</v>
      </c>
      <c r="F16" s="55" t="s">
        <v>31</v>
      </c>
      <c r="G16" s="52">
        <v>210.14492753623188</v>
      </c>
      <c r="H16" s="17">
        <v>678</v>
      </c>
      <c r="I16" s="122"/>
      <c r="J16" s="119"/>
      <c r="K16" s="102"/>
      <c r="L16" s="116"/>
      <c r="M16" s="111"/>
      <c r="N16" s="104"/>
      <c r="O16" s="106"/>
      <c r="S16" s="67"/>
      <c r="V16" s="64"/>
    </row>
    <row r="17" spans="2:22" ht="15.75" thickBot="1" x14ac:dyDescent="0.3">
      <c r="B17" s="123" t="s">
        <v>79</v>
      </c>
      <c r="C17" s="124"/>
      <c r="D17" s="124"/>
      <c r="E17" s="124"/>
      <c r="F17" s="125"/>
      <c r="G17" s="126">
        <f>AVERAGE(G6:G16)</f>
        <v>252.04216073781291</v>
      </c>
      <c r="H17" s="127">
        <f>AVERAGE(H6:H16)</f>
        <v>369.81818181818181</v>
      </c>
      <c r="I17" s="128">
        <f>AVERAGE(I6)</f>
        <v>11.8</v>
      </c>
      <c r="J17" s="129">
        <f t="shared" ref="J17:M17" si="0">AVERAGE(J6)</f>
        <v>2690</v>
      </c>
      <c r="K17" s="130">
        <f t="shared" si="0"/>
        <v>6612.5860373647984</v>
      </c>
      <c r="L17" s="131">
        <f t="shared" si="0"/>
        <v>6703.7941206387959</v>
      </c>
      <c r="M17" s="132">
        <f t="shared" si="0"/>
        <v>56</v>
      </c>
      <c r="N17" s="128"/>
      <c r="O17" s="133"/>
      <c r="S17" s="67"/>
      <c r="V17" s="64"/>
    </row>
    <row r="18" spans="2:22" x14ac:dyDescent="0.25">
      <c r="B18" s="68">
        <v>12</v>
      </c>
      <c r="C18" s="30">
        <v>1</v>
      </c>
      <c r="D18" s="96" t="s">
        <v>33</v>
      </c>
      <c r="E18" s="99" t="s">
        <v>34</v>
      </c>
      <c r="F18" s="53" t="s">
        <v>35</v>
      </c>
      <c r="G18" s="50">
        <v>222.22222222222223</v>
      </c>
      <c r="H18" s="16">
        <v>668</v>
      </c>
      <c r="I18" s="26">
        <v>11.5</v>
      </c>
      <c r="J18" s="37">
        <v>550</v>
      </c>
      <c r="K18" s="42">
        <f t="shared" ref="K18:K52" si="1">J18/H18*10000</f>
        <v>8233.5329341317356</v>
      </c>
      <c r="L18" s="43">
        <f t="shared" ref="L18:L52" si="2">(100-I18)/(100-13)*K18</f>
        <v>8375.4903985133169</v>
      </c>
      <c r="M18" s="21">
        <v>72.7</v>
      </c>
      <c r="N18" s="12">
        <v>16.7</v>
      </c>
      <c r="O18" s="24">
        <v>34.700000000000003</v>
      </c>
      <c r="S18" s="67"/>
      <c r="V18" s="64"/>
    </row>
    <row r="19" spans="2:22" x14ac:dyDescent="0.25">
      <c r="B19" s="69">
        <v>13</v>
      </c>
      <c r="C19" s="31">
        <v>2</v>
      </c>
      <c r="D19" s="97"/>
      <c r="E19" s="73"/>
      <c r="F19" s="54" t="s">
        <v>36</v>
      </c>
      <c r="G19" s="51">
        <v>268.1159420289855</v>
      </c>
      <c r="H19" s="8">
        <v>678</v>
      </c>
      <c r="I19" s="27">
        <v>11</v>
      </c>
      <c r="J19" s="38">
        <v>620</v>
      </c>
      <c r="K19" s="44">
        <f t="shared" si="1"/>
        <v>9144.5427728613577</v>
      </c>
      <c r="L19" s="45">
        <f t="shared" si="2"/>
        <v>9354.7621469501246</v>
      </c>
      <c r="M19" s="20">
        <v>71.2</v>
      </c>
      <c r="N19" s="27">
        <v>15.8</v>
      </c>
      <c r="O19" s="9">
        <v>31.3</v>
      </c>
      <c r="S19" s="67"/>
      <c r="V19" s="64"/>
    </row>
    <row r="20" spans="2:22" x14ac:dyDescent="0.25">
      <c r="B20" s="69">
        <v>14</v>
      </c>
      <c r="C20" s="31">
        <v>3</v>
      </c>
      <c r="D20" s="97"/>
      <c r="E20" s="73" t="s">
        <v>16</v>
      </c>
      <c r="F20" s="54" t="s">
        <v>37</v>
      </c>
      <c r="G20" s="51">
        <v>333.33333333333331</v>
      </c>
      <c r="H20" s="8">
        <v>339</v>
      </c>
      <c r="I20" s="27">
        <v>11.8</v>
      </c>
      <c r="J20" s="38">
        <v>295</v>
      </c>
      <c r="K20" s="44">
        <f t="shared" si="1"/>
        <v>8702.0648967551624</v>
      </c>
      <c r="L20" s="45">
        <f t="shared" si="2"/>
        <v>8822.0933780897158</v>
      </c>
      <c r="M20" s="20">
        <v>75.099999999999994</v>
      </c>
      <c r="N20" s="27">
        <v>16.600000000000001</v>
      </c>
      <c r="O20" s="9">
        <v>34.1</v>
      </c>
      <c r="S20" s="67"/>
      <c r="V20" s="64"/>
    </row>
    <row r="21" spans="2:22" x14ac:dyDescent="0.25">
      <c r="B21" s="69">
        <v>15</v>
      </c>
      <c r="C21" s="31">
        <v>4</v>
      </c>
      <c r="D21" s="97"/>
      <c r="E21" s="73"/>
      <c r="F21" s="54" t="s">
        <v>38</v>
      </c>
      <c r="G21" s="51">
        <v>313.04347826086956</v>
      </c>
      <c r="H21" s="8">
        <v>339</v>
      </c>
      <c r="I21" s="27">
        <v>11.4</v>
      </c>
      <c r="J21" s="38">
        <v>280</v>
      </c>
      <c r="K21" s="44">
        <f t="shared" si="1"/>
        <v>8259.5870206489672</v>
      </c>
      <c r="L21" s="45">
        <f t="shared" si="2"/>
        <v>8411.4874716034301</v>
      </c>
      <c r="M21" s="20">
        <v>74.5</v>
      </c>
      <c r="N21" s="27">
        <v>16.600000000000001</v>
      </c>
      <c r="O21" s="9">
        <v>35.4</v>
      </c>
      <c r="S21" s="67"/>
      <c r="V21" s="64"/>
    </row>
    <row r="22" spans="2:22" x14ac:dyDescent="0.25">
      <c r="B22" s="69">
        <v>16</v>
      </c>
      <c r="C22" s="31">
        <v>5</v>
      </c>
      <c r="D22" s="97"/>
      <c r="E22" s="73"/>
      <c r="F22" s="54" t="s">
        <v>39</v>
      </c>
      <c r="G22" s="51">
        <v>333.33333333333331</v>
      </c>
      <c r="H22" s="8">
        <v>339</v>
      </c>
      <c r="I22" s="27">
        <v>11.7</v>
      </c>
      <c r="J22" s="38">
        <v>290</v>
      </c>
      <c r="K22" s="44">
        <f t="shared" si="1"/>
        <v>8554.5722713864307</v>
      </c>
      <c r="L22" s="45">
        <f t="shared" si="2"/>
        <v>8682.3992133726642</v>
      </c>
      <c r="M22" s="20">
        <v>71.400000000000006</v>
      </c>
      <c r="N22" s="27">
        <v>17</v>
      </c>
      <c r="O22" s="9">
        <v>32.299999999999997</v>
      </c>
      <c r="S22" s="67"/>
      <c r="V22" s="64"/>
    </row>
    <row r="23" spans="2:22" x14ac:dyDescent="0.25">
      <c r="B23" s="69">
        <v>17</v>
      </c>
      <c r="C23" s="31">
        <v>6</v>
      </c>
      <c r="D23" s="97"/>
      <c r="E23" s="73"/>
      <c r="F23" s="54" t="s">
        <v>40</v>
      </c>
      <c r="G23" s="51">
        <v>304.34782608695656</v>
      </c>
      <c r="H23" s="8">
        <v>339</v>
      </c>
      <c r="I23" s="27">
        <v>11.3</v>
      </c>
      <c r="J23" s="38">
        <v>250</v>
      </c>
      <c r="K23" s="44">
        <f t="shared" si="1"/>
        <v>7374.6312684365776</v>
      </c>
      <c r="L23" s="45">
        <f t="shared" si="2"/>
        <v>7518.7332587393621</v>
      </c>
      <c r="M23" s="20">
        <v>64.3</v>
      </c>
      <c r="N23" s="27">
        <v>13</v>
      </c>
      <c r="O23" s="9">
        <v>32.6</v>
      </c>
      <c r="S23" s="67"/>
      <c r="V23" s="64"/>
    </row>
    <row r="24" spans="2:22" x14ac:dyDescent="0.25">
      <c r="B24" s="69">
        <v>18</v>
      </c>
      <c r="C24" s="31">
        <v>7</v>
      </c>
      <c r="D24" s="97"/>
      <c r="E24" s="73"/>
      <c r="F24" s="54" t="s">
        <v>41</v>
      </c>
      <c r="G24" s="51">
        <v>333.33333333333331</v>
      </c>
      <c r="H24" s="8">
        <v>339</v>
      </c>
      <c r="I24" s="27">
        <v>12.4</v>
      </c>
      <c r="J24" s="38">
        <v>285</v>
      </c>
      <c r="K24" s="44">
        <f t="shared" si="1"/>
        <v>8407.0796460176989</v>
      </c>
      <c r="L24" s="45">
        <f t="shared" si="2"/>
        <v>8465.0595056454076</v>
      </c>
      <c r="M24" s="20">
        <v>74.8</v>
      </c>
      <c r="N24" s="27">
        <v>15.7</v>
      </c>
      <c r="O24" s="9">
        <v>29.8</v>
      </c>
      <c r="S24" s="67"/>
      <c r="V24" s="64"/>
    </row>
    <row r="25" spans="2:22" x14ac:dyDescent="0.25">
      <c r="B25" s="69">
        <v>19</v>
      </c>
      <c r="C25" s="31">
        <v>8</v>
      </c>
      <c r="D25" s="97"/>
      <c r="E25" s="73" t="s">
        <v>19</v>
      </c>
      <c r="F25" s="54" t="s">
        <v>42</v>
      </c>
      <c r="G25" s="51">
        <v>272.46376811594206</v>
      </c>
      <c r="H25" s="8">
        <v>339</v>
      </c>
      <c r="I25" s="27">
        <v>11.2</v>
      </c>
      <c r="J25" s="38">
        <v>280</v>
      </c>
      <c r="K25" s="44">
        <f t="shared" si="1"/>
        <v>8259.5870206489672</v>
      </c>
      <c r="L25" s="45">
        <f t="shared" si="2"/>
        <v>8430.4750279727396</v>
      </c>
      <c r="M25" s="20">
        <v>73.599999999999994</v>
      </c>
      <c r="N25" s="27">
        <v>14.3</v>
      </c>
      <c r="O25" s="9">
        <v>30.2</v>
      </c>
      <c r="S25" s="67"/>
      <c r="V25" s="64"/>
    </row>
    <row r="26" spans="2:22" x14ac:dyDescent="0.25">
      <c r="B26" s="69">
        <v>20</v>
      </c>
      <c r="C26" s="31">
        <v>9</v>
      </c>
      <c r="D26" s="97"/>
      <c r="E26" s="73"/>
      <c r="F26" s="54" t="s">
        <v>43</v>
      </c>
      <c r="G26" s="51">
        <v>257.97101449275357</v>
      </c>
      <c r="H26" s="8">
        <v>339</v>
      </c>
      <c r="I26" s="27">
        <v>12.1</v>
      </c>
      <c r="J26" s="38">
        <v>285</v>
      </c>
      <c r="K26" s="44">
        <f t="shared" si="1"/>
        <v>8407.0796460176989</v>
      </c>
      <c r="L26" s="45">
        <f t="shared" si="2"/>
        <v>8494.0494354592629</v>
      </c>
      <c r="M26" s="20">
        <v>74.3</v>
      </c>
      <c r="N26" s="27">
        <v>14.9</v>
      </c>
      <c r="O26" s="9">
        <v>33.700000000000003</v>
      </c>
      <c r="S26" s="67"/>
      <c r="V26" s="64"/>
    </row>
    <row r="27" spans="2:22" x14ac:dyDescent="0.25">
      <c r="B27" s="69">
        <v>21</v>
      </c>
      <c r="C27" s="31">
        <v>10</v>
      </c>
      <c r="D27" s="97"/>
      <c r="E27" s="73"/>
      <c r="F27" s="54" t="s">
        <v>44</v>
      </c>
      <c r="G27" s="51">
        <v>373.91304347826087</v>
      </c>
      <c r="H27" s="8">
        <v>339</v>
      </c>
      <c r="I27" s="27">
        <v>12.4</v>
      </c>
      <c r="J27" s="38">
        <v>280</v>
      </c>
      <c r="K27" s="44">
        <f t="shared" si="1"/>
        <v>8259.5870206489672</v>
      </c>
      <c r="L27" s="45">
        <f t="shared" si="2"/>
        <v>8316.5496897568919</v>
      </c>
      <c r="M27" s="20">
        <v>78.3</v>
      </c>
      <c r="N27" s="27">
        <v>15</v>
      </c>
      <c r="O27" s="9">
        <v>35.9</v>
      </c>
      <c r="S27" s="67"/>
      <c r="V27" s="64"/>
    </row>
    <row r="28" spans="2:22" x14ac:dyDescent="0.25">
      <c r="B28" s="69">
        <v>22</v>
      </c>
      <c r="C28" s="31">
        <v>11</v>
      </c>
      <c r="D28" s="97"/>
      <c r="E28" s="73" t="s">
        <v>45</v>
      </c>
      <c r="F28" s="54" t="s">
        <v>46</v>
      </c>
      <c r="G28" s="51">
        <v>272.46376811594206</v>
      </c>
      <c r="H28" s="8">
        <v>339</v>
      </c>
      <c r="I28" s="27">
        <v>12.3</v>
      </c>
      <c r="J28" s="38">
        <v>255</v>
      </c>
      <c r="K28" s="44">
        <f t="shared" si="1"/>
        <v>7522.1238938053093</v>
      </c>
      <c r="L28" s="45">
        <f t="shared" si="2"/>
        <v>7582.646729732478</v>
      </c>
      <c r="M28" s="20">
        <v>68.099999999999994</v>
      </c>
      <c r="N28" s="27">
        <v>15.1</v>
      </c>
      <c r="O28" s="9">
        <v>31.3</v>
      </c>
      <c r="S28" s="67"/>
      <c r="V28" s="64"/>
    </row>
    <row r="29" spans="2:22" x14ac:dyDescent="0.25">
      <c r="B29" s="69">
        <v>23</v>
      </c>
      <c r="C29" s="31">
        <v>12</v>
      </c>
      <c r="D29" s="97"/>
      <c r="E29" s="73"/>
      <c r="F29" s="54" t="s">
        <v>47</v>
      </c>
      <c r="G29" s="51">
        <v>269.56521739130437</v>
      </c>
      <c r="H29" s="8">
        <v>339</v>
      </c>
      <c r="I29" s="27">
        <v>11.8</v>
      </c>
      <c r="J29" s="38">
        <v>275</v>
      </c>
      <c r="K29" s="44">
        <f t="shared" si="1"/>
        <v>8112.0943952802363</v>
      </c>
      <c r="L29" s="45">
        <f t="shared" si="2"/>
        <v>8223.9853524565151</v>
      </c>
      <c r="M29" s="20">
        <v>68.599999999999994</v>
      </c>
      <c r="N29" s="27">
        <v>14.1</v>
      </c>
      <c r="O29" s="9">
        <v>30.8</v>
      </c>
      <c r="S29" s="67"/>
      <c r="V29" s="64"/>
    </row>
    <row r="30" spans="2:22" x14ac:dyDescent="0.25">
      <c r="B30" s="69">
        <v>24</v>
      </c>
      <c r="C30" s="31">
        <v>13</v>
      </c>
      <c r="D30" s="97"/>
      <c r="E30" s="73" t="s">
        <v>30</v>
      </c>
      <c r="F30" s="54" t="s">
        <v>48</v>
      </c>
      <c r="G30" s="51">
        <v>263.768115942029</v>
      </c>
      <c r="H30" s="8">
        <v>339</v>
      </c>
      <c r="I30" s="27">
        <v>11.4</v>
      </c>
      <c r="J30" s="38">
        <v>220</v>
      </c>
      <c r="K30" s="44">
        <f t="shared" si="1"/>
        <v>6489.6755162241889</v>
      </c>
      <c r="L30" s="45">
        <f t="shared" si="2"/>
        <v>6609.0258705455526</v>
      </c>
      <c r="M30" s="20">
        <v>69.599999999999994</v>
      </c>
      <c r="N30" s="27">
        <v>14</v>
      </c>
      <c r="O30" s="9">
        <v>32.5</v>
      </c>
      <c r="S30" s="67"/>
      <c r="V30" s="64"/>
    </row>
    <row r="31" spans="2:22" x14ac:dyDescent="0.25">
      <c r="B31" s="69">
        <v>25</v>
      </c>
      <c r="C31" s="31">
        <v>14</v>
      </c>
      <c r="D31" s="97"/>
      <c r="E31" s="73"/>
      <c r="F31" s="54" t="s">
        <v>49</v>
      </c>
      <c r="G31" s="51">
        <v>275.36231884057969</v>
      </c>
      <c r="H31" s="8">
        <v>339</v>
      </c>
      <c r="I31" s="27">
        <v>11.3</v>
      </c>
      <c r="J31" s="38">
        <v>270</v>
      </c>
      <c r="K31" s="44">
        <f t="shared" si="1"/>
        <v>7964.6017699115046</v>
      </c>
      <c r="L31" s="45">
        <f t="shared" si="2"/>
        <v>8120.2319194385118</v>
      </c>
      <c r="M31" s="20">
        <v>68.7</v>
      </c>
      <c r="N31" s="27">
        <v>14.9</v>
      </c>
      <c r="O31" s="9">
        <v>31.6</v>
      </c>
      <c r="S31" s="67"/>
      <c r="V31" s="64"/>
    </row>
    <row r="32" spans="2:22" x14ac:dyDescent="0.25">
      <c r="B32" s="69">
        <v>26</v>
      </c>
      <c r="C32" s="31">
        <v>15</v>
      </c>
      <c r="D32" s="97"/>
      <c r="E32" s="73" t="s">
        <v>21</v>
      </c>
      <c r="F32" s="54" t="s">
        <v>51</v>
      </c>
      <c r="G32" s="51">
        <v>295.65217391304344</v>
      </c>
      <c r="H32" s="8">
        <v>339</v>
      </c>
      <c r="I32" s="27">
        <v>11</v>
      </c>
      <c r="J32" s="38">
        <v>225</v>
      </c>
      <c r="K32" s="44">
        <f t="shared" si="1"/>
        <v>6637.1681415929206</v>
      </c>
      <c r="L32" s="45">
        <f t="shared" si="2"/>
        <v>6789.7467195605741</v>
      </c>
      <c r="M32" s="20">
        <v>74.400000000000006</v>
      </c>
      <c r="N32" s="27">
        <v>15.8</v>
      </c>
      <c r="O32" s="9">
        <v>33.200000000000003</v>
      </c>
      <c r="S32" s="67"/>
      <c r="V32" s="64"/>
    </row>
    <row r="33" spans="2:22" x14ac:dyDescent="0.25">
      <c r="B33" s="69">
        <v>27</v>
      </c>
      <c r="C33" s="31">
        <v>16</v>
      </c>
      <c r="D33" s="97"/>
      <c r="E33" s="73"/>
      <c r="F33" s="54" t="s">
        <v>52</v>
      </c>
      <c r="G33" s="51">
        <v>344.92753623188406</v>
      </c>
      <c r="H33" s="8">
        <v>339</v>
      </c>
      <c r="I33" s="27">
        <v>11.8</v>
      </c>
      <c r="J33" s="38">
        <v>195</v>
      </c>
      <c r="K33" s="44">
        <f t="shared" si="1"/>
        <v>5752.212389380531</v>
      </c>
      <c r="L33" s="45">
        <f t="shared" si="2"/>
        <v>5831.5532499237106</v>
      </c>
      <c r="M33" s="20">
        <v>74.900000000000006</v>
      </c>
      <c r="N33" s="27">
        <v>17.2</v>
      </c>
      <c r="O33" s="9">
        <v>34.799999999999997</v>
      </c>
      <c r="S33" s="67"/>
      <c r="V33" s="64"/>
    </row>
    <row r="34" spans="2:22" x14ac:dyDescent="0.25">
      <c r="B34" s="69">
        <v>28</v>
      </c>
      <c r="C34" s="31">
        <v>17</v>
      </c>
      <c r="D34" s="97"/>
      <c r="E34" s="73" t="s">
        <v>24</v>
      </c>
      <c r="F34" s="54" t="s">
        <v>53</v>
      </c>
      <c r="G34" s="51">
        <v>292.75362318840575</v>
      </c>
      <c r="H34" s="8">
        <v>339</v>
      </c>
      <c r="I34" s="27">
        <v>12.5</v>
      </c>
      <c r="J34" s="38">
        <v>240</v>
      </c>
      <c r="K34" s="44">
        <f t="shared" si="1"/>
        <v>7079.646017699115</v>
      </c>
      <c r="L34" s="45">
        <f t="shared" si="2"/>
        <v>7120.3336384904896</v>
      </c>
      <c r="M34" s="20">
        <v>70.3</v>
      </c>
      <c r="N34" s="27">
        <v>16.5</v>
      </c>
      <c r="O34" s="9">
        <v>34.200000000000003</v>
      </c>
      <c r="S34" s="67"/>
      <c r="V34" s="64"/>
    </row>
    <row r="35" spans="2:22" x14ac:dyDescent="0.25">
      <c r="B35" s="69">
        <v>29</v>
      </c>
      <c r="C35" s="31">
        <v>18</v>
      </c>
      <c r="D35" s="97"/>
      <c r="E35" s="73"/>
      <c r="F35" s="54" t="s">
        <v>54</v>
      </c>
      <c r="G35" s="51">
        <v>278.26086956521738</v>
      </c>
      <c r="H35" s="8">
        <v>339</v>
      </c>
      <c r="I35" s="27">
        <v>12.7</v>
      </c>
      <c r="J35" s="38">
        <v>240</v>
      </c>
      <c r="K35" s="44">
        <f t="shared" si="1"/>
        <v>7079.646017699115</v>
      </c>
      <c r="L35" s="45">
        <f t="shared" si="2"/>
        <v>7104.0585901739387</v>
      </c>
      <c r="M35" s="20">
        <v>74.7</v>
      </c>
      <c r="N35" s="27">
        <v>14.7</v>
      </c>
      <c r="O35" s="9">
        <v>34.799999999999997</v>
      </c>
      <c r="S35" s="67"/>
      <c r="V35" s="64"/>
    </row>
    <row r="36" spans="2:22" x14ac:dyDescent="0.25">
      <c r="B36" s="69">
        <v>30</v>
      </c>
      <c r="C36" s="31">
        <v>19</v>
      </c>
      <c r="D36" s="97"/>
      <c r="E36" s="73"/>
      <c r="F36" s="54" t="s">
        <v>55</v>
      </c>
      <c r="G36" s="51">
        <v>310.14492753623188</v>
      </c>
      <c r="H36" s="8">
        <v>339</v>
      </c>
      <c r="I36" s="27">
        <v>12.7</v>
      </c>
      <c r="J36" s="38">
        <v>260</v>
      </c>
      <c r="K36" s="44">
        <f t="shared" si="1"/>
        <v>7669.616519174042</v>
      </c>
      <c r="L36" s="45">
        <f t="shared" si="2"/>
        <v>7696.0634726884346</v>
      </c>
      <c r="M36" s="20">
        <v>75.099999999999994</v>
      </c>
      <c r="N36" s="27">
        <v>16.5</v>
      </c>
      <c r="O36" s="9">
        <v>31.9</v>
      </c>
      <c r="S36" s="67"/>
      <c r="V36" s="64"/>
    </row>
    <row r="37" spans="2:22" x14ac:dyDescent="0.25">
      <c r="B37" s="69">
        <v>31</v>
      </c>
      <c r="C37" s="31">
        <v>20</v>
      </c>
      <c r="D37" s="97"/>
      <c r="E37" s="73"/>
      <c r="F37" s="54" t="s">
        <v>56</v>
      </c>
      <c r="G37" s="51">
        <v>327.536231884058</v>
      </c>
      <c r="H37" s="8">
        <v>339</v>
      </c>
      <c r="I37" s="27">
        <v>13</v>
      </c>
      <c r="J37" s="38">
        <v>285</v>
      </c>
      <c r="K37" s="44">
        <f t="shared" si="1"/>
        <v>8407.0796460176989</v>
      </c>
      <c r="L37" s="45">
        <f t="shared" si="2"/>
        <v>8407.0796460176989</v>
      </c>
      <c r="M37" s="20">
        <v>79.400000000000006</v>
      </c>
      <c r="N37" s="27">
        <v>16.8</v>
      </c>
      <c r="O37" s="9">
        <v>34.799999999999997</v>
      </c>
      <c r="S37" s="67"/>
      <c r="V37" s="64"/>
    </row>
    <row r="38" spans="2:22" x14ac:dyDescent="0.25">
      <c r="B38" s="69">
        <v>32</v>
      </c>
      <c r="C38" s="31">
        <v>21</v>
      </c>
      <c r="D38" s="97"/>
      <c r="E38" s="73"/>
      <c r="F38" s="54" t="s">
        <v>57</v>
      </c>
      <c r="G38" s="51">
        <v>339.13043478260863</v>
      </c>
      <c r="H38" s="8">
        <v>339</v>
      </c>
      <c r="I38" s="27">
        <v>11</v>
      </c>
      <c r="J38" s="38">
        <v>290</v>
      </c>
      <c r="K38" s="44">
        <f t="shared" si="1"/>
        <v>8554.5722713864307</v>
      </c>
      <c r="L38" s="45">
        <f t="shared" si="2"/>
        <v>8751.2291052114051</v>
      </c>
      <c r="M38" s="20">
        <v>77.099999999999994</v>
      </c>
      <c r="N38" s="27">
        <v>18</v>
      </c>
      <c r="O38" s="9">
        <v>36.200000000000003</v>
      </c>
      <c r="S38" s="67"/>
      <c r="V38" s="64"/>
    </row>
    <row r="39" spans="2:22" x14ac:dyDescent="0.25">
      <c r="B39" s="69">
        <v>33</v>
      </c>
      <c r="C39" s="31">
        <v>22</v>
      </c>
      <c r="D39" s="97"/>
      <c r="E39" s="73" t="s">
        <v>27</v>
      </c>
      <c r="F39" s="54" t="s">
        <v>58</v>
      </c>
      <c r="G39" s="51">
        <v>324.63768115942025</v>
      </c>
      <c r="H39" s="8">
        <v>339</v>
      </c>
      <c r="I39" s="27">
        <v>10.6</v>
      </c>
      <c r="J39" s="38">
        <v>270</v>
      </c>
      <c r="K39" s="44">
        <f t="shared" si="1"/>
        <v>7964.6017699115046</v>
      </c>
      <c r="L39" s="45">
        <f t="shared" si="2"/>
        <v>8184.3149221849262</v>
      </c>
      <c r="M39" s="20">
        <v>72.8</v>
      </c>
      <c r="N39" s="27">
        <v>15.9</v>
      </c>
      <c r="O39" s="9">
        <v>31.3</v>
      </c>
      <c r="S39" s="67"/>
      <c r="V39" s="64"/>
    </row>
    <row r="40" spans="2:22" ht="12.75" customHeight="1" x14ac:dyDescent="0.25">
      <c r="B40" s="69">
        <v>34</v>
      </c>
      <c r="C40" s="31">
        <v>23</v>
      </c>
      <c r="D40" s="97"/>
      <c r="E40" s="73"/>
      <c r="F40" s="54" t="s">
        <v>59</v>
      </c>
      <c r="G40" s="51">
        <v>260.86956521739131</v>
      </c>
      <c r="H40" s="8">
        <v>339</v>
      </c>
      <c r="I40" s="27">
        <v>10.9</v>
      </c>
      <c r="J40" s="38">
        <v>270</v>
      </c>
      <c r="K40" s="44">
        <f t="shared" si="1"/>
        <v>7964.6017699115046</v>
      </c>
      <c r="L40" s="45">
        <f t="shared" si="2"/>
        <v>8156.8507781507469</v>
      </c>
      <c r="M40" s="20">
        <v>70.2</v>
      </c>
      <c r="N40" s="27">
        <v>13.4</v>
      </c>
      <c r="O40" s="9">
        <v>33.1</v>
      </c>
      <c r="S40" s="67"/>
      <c r="V40" s="64"/>
    </row>
    <row r="41" spans="2:22" x14ac:dyDescent="0.25">
      <c r="B41" s="69">
        <v>35</v>
      </c>
      <c r="C41" s="31">
        <v>24</v>
      </c>
      <c r="D41" s="97"/>
      <c r="E41" s="73"/>
      <c r="F41" s="54" t="s">
        <v>60</v>
      </c>
      <c r="G41" s="51">
        <v>249.27536231884062</v>
      </c>
      <c r="H41" s="8">
        <v>339</v>
      </c>
      <c r="I41" s="27">
        <v>11.3</v>
      </c>
      <c r="J41" s="38">
        <v>280</v>
      </c>
      <c r="K41" s="44">
        <f t="shared" si="1"/>
        <v>8259.5870206489672</v>
      </c>
      <c r="L41" s="45">
        <f t="shared" si="2"/>
        <v>8420.9812497880848</v>
      </c>
      <c r="M41" s="20">
        <v>72.099999999999994</v>
      </c>
      <c r="N41" s="27">
        <v>14.7</v>
      </c>
      <c r="O41" s="9">
        <v>22.8</v>
      </c>
      <c r="S41" s="67"/>
      <c r="V41" s="64"/>
    </row>
    <row r="42" spans="2:22" x14ac:dyDescent="0.25">
      <c r="B42" s="69">
        <v>36</v>
      </c>
      <c r="C42" s="31">
        <v>25</v>
      </c>
      <c r="D42" s="97"/>
      <c r="E42" s="73"/>
      <c r="F42" s="54" t="s">
        <v>61</v>
      </c>
      <c r="G42" s="51">
        <v>234.78260869565221</v>
      </c>
      <c r="H42" s="8">
        <v>339</v>
      </c>
      <c r="I42" s="27">
        <v>10.7</v>
      </c>
      <c r="J42" s="38">
        <v>235</v>
      </c>
      <c r="K42" s="44">
        <f t="shared" si="1"/>
        <v>6932.1533923303832</v>
      </c>
      <c r="L42" s="45">
        <f t="shared" si="2"/>
        <v>7115.4172176448637</v>
      </c>
      <c r="M42" s="20">
        <v>72.8</v>
      </c>
      <c r="N42" s="27">
        <v>15.5</v>
      </c>
      <c r="O42" s="9">
        <v>30.8</v>
      </c>
      <c r="S42" s="67"/>
      <c r="V42" s="64"/>
    </row>
    <row r="43" spans="2:22" x14ac:dyDescent="0.25">
      <c r="B43" s="69">
        <v>37</v>
      </c>
      <c r="C43" s="31">
        <v>26</v>
      </c>
      <c r="D43" s="97"/>
      <c r="E43" s="73"/>
      <c r="F43" s="54" t="s">
        <v>62</v>
      </c>
      <c r="G43" s="51">
        <v>243.47826086956519</v>
      </c>
      <c r="H43" s="8">
        <v>339</v>
      </c>
      <c r="I43" s="27">
        <v>11.2</v>
      </c>
      <c r="J43" s="38">
        <v>255</v>
      </c>
      <c r="K43" s="44">
        <f t="shared" si="1"/>
        <v>7522.1238938053093</v>
      </c>
      <c r="L43" s="45">
        <f t="shared" si="2"/>
        <v>7677.7540433323156</v>
      </c>
      <c r="M43" s="20">
        <v>71.2</v>
      </c>
      <c r="N43" s="27">
        <v>16.2</v>
      </c>
      <c r="O43" s="9">
        <v>33.200000000000003</v>
      </c>
      <c r="S43" s="67"/>
      <c r="V43" s="64"/>
    </row>
    <row r="44" spans="2:22" ht="12.75" customHeight="1" x14ac:dyDescent="0.25">
      <c r="B44" s="69">
        <v>38</v>
      </c>
      <c r="C44" s="31">
        <v>27</v>
      </c>
      <c r="D44" s="97"/>
      <c r="E44" s="73"/>
      <c r="F44" s="54" t="s">
        <v>63</v>
      </c>
      <c r="G44" s="51">
        <v>240.57971014492756</v>
      </c>
      <c r="H44" s="8">
        <v>339</v>
      </c>
      <c r="I44" s="27">
        <v>11.1</v>
      </c>
      <c r="J44" s="38">
        <v>235</v>
      </c>
      <c r="K44" s="44">
        <f t="shared" si="1"/>
        <v>6932.1533923303832</v>
      </c>
      <c r="L44" s="45">
        <f t="shared" si="2"/>
        <v>7083.5452480249551</v>
      </c>
      <c r="M44" s="20">
        <v>73.099999999999994</v>
      </c>
      <c r="N44" s="27">
        <v>14.1</v>
      </c>
      <c r="O44" s="9">
        <v>32.799999999999997</v>
      </c>
      <c r="S44" s="67"/>
      <c r="V44" s="64"/>
    </row>
    <row r="45" spans="2:22" x14ac:dyDescent="0.25">
      <c r="B45" s="69">
        <v>39</v>
      </c>
      <c r="C45" s="31">
        <v>28</v>
      </c>
      <c r="D45" s="97"/>
      <c r="E45" s="29" t="s">
        <v>45</v>
      </c>
      <c r="F45" s="54" t="s">
        <v>64</v>
      </c>
      <c r="G45" s="51">
        <v>217.39130434782609</v>
      </c>
      <c r="H45" s="8">
        <v>339</v>
      </c>
      <c r="I45" s="27">
        <v>11.3</v>
      </c>
      <c r="J45" s="38">
        <v>255</v>
      </c>
      <c r="K45" s="44">
        <f t="shared" si="1"/>
        <v>7522.1238938053093</v>
      </c>
      <c r="L45" s="45">
        <f t="shared" si="2"/>
        <v>7669.1079239141491</v>
      </c>
      <c r="M45" s="20">
        <v>67.5</v>
      </c>
      <c r="N45" s="27">
        <v>14.2</v>
      </c>
      <c r="O45" s="9">
        <v>26.3</v>
      </c>
      <c r="S45" s="67"/>
      <c r="V45" s="64"/>
    </row>
    <row r="46" spans="2:22" x14ac:dyDescent="0.25">
      <c r="B46" s="69">
        <v>40</v>
      </c>
      <c r="C46" s="31">
        <v>29</v>
      </c>
      <c r="D46" s="97"/>
      <c r="E46" s="73" t="s">
        <v>65</v>
      </c>
      <c r="F46" s="54" t="s">
        <v>66</v>
      </c>
      <c r="G46" s="51">
        <v>257.97101449275357</v>
      </c>
      <c r="H46" s="8">
        <v>339</v>
      </c>
      <c r="I46" s="27">
        <v>11.2</v>
      </c>
      <c r="J46" s="38">
        <v>280</v>
      </c>
      <c r="K46" s="44">
        <f t="shared" si="1"/>
        <v>8259.5870206489672</v>
      </c>
      <c r="L46" s="45">
        <f t="shared" si="2"/>
        <v>8430.4750279727396</v>
      </c>
      <c r="M46" s="20">
        <v>77.2</v>
      </c>
      <c r="N46" s="27">
        <v>13.9</v>
      </c>
      <c r="O46" s="9">
        <v>31.8</v>
      </c>
      <c r="S46" s="67"/>
      <c r="V46" s="64"/>
    </row>
    <row r="47" spans="2:22" x14ac:dyDescent="0.25">
      <c r="B47" s="69">
        <v>41</v>
      </c>
      <c r="C47" s="31">
        <v>30</v>
      </c>
      <c r="D47" s="97"/>
      <c r="E47" s="73"/>
      <c r="F47" s="54" t="s">
        <v>67</v>
      </c>
      <c r="G47" s="51">
        <v>286.95652173913044</v>
      </c>
      <c r="H47" s="8">
        <v>339</v>
      </c>
      <c r="I47" s="27">
        <v>11.1</v>
      </c>
      <c r="J47" s="38">
        <v>205</v>
      </c>
      <c r="K47" s="44">
        <f t="shared" si="1"/>
        <v>6047.1976401179936</v>
      </c>
      <c r="L47" s="45">
        <f t="shared" si="2"/>
        <v>6179.2628759366626</v>
      </c>
      <c r="M47" s="20">
        <v>71.599999999999994</v>
      </c>
      <c r="N47" s="27">
        <v>13.4</v>
      </c>
      <c r="O47" s="9">
        <v>35.799999999999997</v>
      </c>
      <c r="S47" s="67"/>
      <c r="V47" s="64"/>
    </row>
    <row r="48" spans="2:22" x14ac:dyDescent="0.25">
      <c r="B48" s="69">
        <v>42</v>
      </c>
      <c r="C48" s="31">
        <v>31</v>
      </c>
      <c r="D48" s="97"/>
      <c r="E48" s="73"/>
      <c r="F48" s="54" t="s">
        <v>68</v>
      </c>
      <c r="G48" s="51">
        <v>263.768115942029</v>
      </c>
      <c r="H48" s="8">
        <v>339</v>
      </c>
      <c r="I48" s="27">
        <v>11.1</v>
      </c>
      <c r="J48" s="38">
        <v>220</v>
      </c>
      <c r="K48" s="44">
        <f t="shared" si="1"/>
        <v>6489.6755162241889</v>
      </c>
      <c r="L48" s="45">
        <f t="shared" si="2"/>
        <v>6631.4040619808093</v>
      </c>
      <c r="M48" s="20">
        <v>72.900000000000006</v>
      </c>
      <c r="N48" s="27">
        <v>13.9</v>
      </c>
      <c r="O48" s="9">
        <v>37.299999999999997</v>
      </c>
      <c r="S48" s="67"/>
      <c r="U48" s="23"/>
      <c r="V48" s="64"/>
    </row>
    <row r="49" spans="2:22" x14ac:dyDescent="0.25">
      <c r="B49" s="69">
        <v>43</v>
      </c>
      <c r="C49" s="31">
        <v>32</v>
      </c>
      <c r="D49" s="97"/>
      <c r="E49" s="73" t="s">
        <v>69</v>
      </c>
      <c r="F49" s="54" t="s">
        <v>70</v>
      </c>
      <c r="G49" s="51">
        <v>330.43478260869563</v>
      </c>
      <c r="H49" s="8">
        <v>339</v>
      </c>
      <c r="I49" s="27">
        <v>11.9</v>
      </c>
      <c r="J49" s="38">
        <v>245</v>
      </c>
      <c r="K49" s="44">
        <f t="shared" si="1"/>
        <v>7227.1386430678467</v>
      </c>
      <c r="L49" s="45">
        <f t="shared" si="2"/>
        <v>7318.5162580951401</v>
      </c>
      <c r="M49" s="20">
        <v>76.599999999999994</v>
      </c>
      <c r="N49" s="27">
        <v>16.3</v>
      </c>
      <c r="O49" s="9">
        <v>31.8</v>
      </c>
      <c r="S49" s="67"/>
      <c r="V49" s="64"/>
    </row>
    <row r="50" spans="2:22" x14ac:dyDescent="0.25">
      <c r="B50" s="69">
        <v>44</v>
      </c>
      <c r="C50" s="31">
        <v>33</v>
      </c>
      <c r="D50" s="97"/>
      <c r="E50" s="73"/>
      <c r="F50" s="54" t="s">
        <v>71</v>
      </c>
      <c r="G50" s="51">
        <v>333.33333333333331</v>
      </c>
      <c r="H50" s="8">
        <v>339</v>
      </c>
      <c r="I50" s="27">
        <v>12.2</v>
      </c>
      <c r="J50" s="38">
        <v>265</v>
      </c>
      <c r="K50" s="44">
        <f t="shared" si="1"/>
        <v>7817.1091445427728</v>
      </c>
      <c r="L50" s="45">
        <f t="shared" si="2"/>
        <v>7888.9906079408665</v>
      </c>
      <c r="M50" s="20">
        <v>78.2</v>
      </c>
      <c r="N50" s="27">
        <v>17.100000000000001</v>
      </c>
      <c r="O50" s="9">
        <v>37.1</v>
      </c>
      <c r="S50" s="67"/>
      <c r="V50" s="64"/>
    </row>
    <row r="51" spans="2:22" x14ac:dyDescent="0.25">
      <c r="B51" s="69">
        <v>45</v>
      </c>
      <c r="C51" s="31">
        <v>34</v>
      </c>
      <c r="D51" s="97"/>
      <c r="E51" s="73"/>
      <c r="F51" s="54" t="s">
        <v>72</v>
      </c>
      <c r="G51" s="51">
        <v>321.73913043478262</v>
      </c>
      <c r="H51" s="8">
        <v>339</v>
      </c>
      <c r="I51" s="27">
        <v>11.3</v>
      </c>
      <c r="J51" s="38">
        <v>275</v>
      </c>
      <c r="K51" s="44">
        <f t="shared" si="1"/>
        <v>8112.0943952802363</v>
      </c>
      <c r="L51" s="45">
        <f t="shared" si="2"/>
        <v>8270.6065846132988</v>
      </c>
      <c r="M51" s="20">
        <v>77.2</v>
      </c>
      <c r="N51" s="27">
        <v>15.4</v>
      </c>
      <c r="O51" s="9">
        <v>34.299999999999997</v>
      </c>
      <c r="S51" s="67"/>
      <c r="U51" s="23"/>
      <c r="V51" s="64"/>
    </row>
    <row r="52" spans="2:22" ht="15.75" thickBot="1" x14ac:dyDescent="0.3">
      <c r="B52" s="70">
        <v>46</v>
      </c>
      <c r="C52" s="7">
        <v>35</v>
      </c>
      <c r="D52" s="98"/>
      <c r="E52" s="5" t="s">
        <v>30</v>
      </c>
      <c r="F52" s="55" t="s">
        <v>50</v>
      </c>
      <c r="G52" s="52">
        <v>281.15942028985506</v>
      </c>
      <c r="H52" s="17">
        <v>339</v>
      </c>
      <c r="I52" s="28">
        <v>11.7</v>
      </c>
      <c r="J52" s="39">
        <v>260</v>
      </c>
      <c r="K52" s="46">
        <f t="shared" si="1"/>
        <v>7669.616519174042</v>
      </c>
      <c r="L52" s="47">
        <f t="shared" si="2"/>
        <v>7784.2199844030793</v>
      </c>
      <c r="M52" s="22">
        <v>70.8</v>
      </c>
      <c r="N52" s="15">
        <v>15.9</v>
      </c>
      <c r="O52" s="25">
        <v>28</v>
      </c>
      <c r="S52" s="67"/>
      <c r="V52" s="64"/>
    </row>
    <row r="53" spans="2:22" ht="15.75" thickBot="1" x14ac:dyDescent="0.3">
      <c r="B53" s="123" t="s">
        <v>80</v>
      </c>
      <c r="C53" s="124"/>
      <c r="D53" s="124"/>
      <c r="E53" s="124"/>
      <c r="F53" s="125"/>
      <c r="G53" s="126">
        <f>AVERAGE(G18:G52)</f>
        <v>289.37198067632852</v>
      </c>
      <c r="H53" s="126">
        <f t="shared" ref="H53:O53" si="3">AVERAGE(H18:H52)</f>
        <v>358.08571428571429</v>
      </c>
      <c r="I53" s="126">
        <f t="shared" si="3"/>
        <v>11.597142857142858</v>
      </c>
      <c r="J53" s="134">
        <f t="shared" si="3"/>
        <v>277.71428571428572</v>
      </c>
      <c r="K53" s="130">
        <f t="shared" si="3"/>
        <v>7702.5847167864013</v>
      </c>
      <c r="L53" s="135">
        <f t="shared" si="3"/>
        <v>7826.2428744092804</v>
      </c>
      <c r="M53" s="132">
        <f t="shared" si="3"/>
        <v>73.008571428571415</v>
      </c>
      <c r="N53" s="138">
        <f t="shared" si="3"/>
        <v>15.40285714285714</v>
      </c>
      <c r="O53" s="139">
        <f t="shared" si="3"/>
        <v>32.642857142857132</v>
      </c>
      <c r="S53" s="67"/>
      <c r="V53" s="64"/>
    </row>
    <row r="54" spans="2:22" x14ac:dyDescent="0.25">
      <c r="B54" s="68">
        <v>47</v>
      </c>
      <c r="C54" s="30">
        <v>1</v>
      </c>
      <c r="D54" s="74" t="s">
        <v>73</v>
      </c>
      <c r="E54" s="30" t="s">
        <v>16</v>
      </c>
      <c r="F54" s="53" t="s">
        <v>74</v>
      </c>
      <c r="G54" s="50">
        <v>304.34782608695656</v>
      </c>
      <c r="H54" s="16">
        <v>339</v>
      </c>
      <c r="I54" s="26">
        <v>16.399999999999999</v>
      </c>
      <c r="J54" s="37">
        <v>215</v>
      </c>
      <c r="K54" s="42">
        <f>J54/H54*10000</f>
        <v>6342.1828908554571</v>
      </c>
      <c r="L54" s="43">
        <f>(100-I54)/(100-13)*K54</f>
        <v>6094.3274675346693</v>
      </c>
      <c r="M54" s="21">
        <v>64.7</v>
      </c>
      <c r="N54" s="26">
        <v>13.6</v>
      </c>
      <c r="O54" s="18">
        <v>30.6</v>
      </c>
      <c r="S54" s="67"/>
      <c r="V54" s="64"/>
    </row>
    <row r="55" spans="2:22" x14ac:dyDescent="0.25">
      <c r="B55" s="69">
        <v>48</v>
      </c>
      <c r="C55" s="31">
        <v>2</v>
      </c>
      <c r="D55" s="75"/>
      <c r="E55" s="31" t="s">
        <v>19</v>
      </c>
      <c r="F55" s="54" t="s">
        <v>75</v>
      </c>
      <c r="G55" s="51">
        <v>310.14492753623188</v>
      </c>
      <c r="H55" s="8">
        <v>339</v>
      </c>
      <c r="I55" s="27">
        <v>11.5</v>
      </c>
      <c r="J55" s="38">
        <v>250</v>
      </c>
      <c r="K55" s="44">
        <f>J55/H55*10000</f>
        <v>7374.6312684365776</v>
      </c>
      <c r="L55" s="45">
        <f>(100-I55)/(100-13)*K55</f>
        <v>7501.7800834096215</v>
      </c>
      <c r="M55" s="20">
        <v>71.3</v>
      </c>
      <c r="N55" s="27">
        <v>14.4</v>
      </c>
      <c r="O55" s="9">
        <v>25</v>
      </c>
      <c r="S55" s="67"/>
      <c r="V55" s="64"/>
    </row>
    <row r="56" spans="2:22" x14ac:dyDescent="0.25">
      <c r="B56" s="69">
        <v>49</v>
      </c>
      <c r="C56" s="31">
        <v>3</v>
      </c>
      <c r="D56" s="75"/>
      <c r="E56" s="31" t="s">
        <v>21</v>
      </c>
      <c r="F56" s="54" t="s">
        <v>76</v>
      </c>
      <c r="G56" s="51">
        <v>313.04347826086956</v>
      </c>
      <c r="H56" s="8">
        <v>339</v>
      </c>
      <c r="I56" s="27">
        <v>11.5</v>
      </c>
      <c r="J56" s="38">
        <v>120</v>
      </c>
      <c r="K56" s="44">
        <f>J56/H56*10000</f>
        <v>3539.8230088495575</v>
      </c>
      <c r="L56" s="45">
        <f>(100-I56)/(100-13)*K56</f>
        <v>3600.8544400366186</v>
      </c>
      <c r="M56" s="20">
        <v>63.6</v>
      </c>
      <c r="N56" s="27">
        <v>13.5</v>
      </c>
      <c r="O56" s="9">
        <v>29.1</v>
      </c>
      <c r="S56" s="67"/>
      <c r="V56" s="64"/>
    </row>
    <row r="57" spans="2:22" ht="15.75" thickBot="1" x14ac:dyDescent="0.3">
      <c r="B57" s="70">
        <v>50</v>
      </c>
      <c r="C57" s="7">
        <v>4</v>
      </c>
      <c r="D57" s="76"/>
      <c r="E57" s="7" t="s">
        <v>24</v>
      </c>
      <c r="F57" s="55" t="s">
        <v>77</v>
      </c>
      <c r="G57" s="52">
        <v>327.536231884058</v>
      </c>
      <c r="H57" s="17">
        <v>339</v>
      </c>
      <c r="I57" s="28">
        <v>14.1</v>
      </c>
      <c r="J57" s="39">
        <v>145</v>
      </c>
      <c r="K57" s="46">
        <f>J57/H57*10000</f>
        <v>4277.2861356932153</v>
      </c>
      <c r="L57" s="47">
        <f>(100-I57)/(100-13)*K57</f>
        <v>4223.2055063913476</v>
      </c>
      <c r="M57" s="22">
        <v>64.5</v>
      </c>
      <c r="N57" s="28">
        <v>13.6</v>
      </c>
      <c r="O57" s="19">
        <v>25.5</v>
      </c>
      <c r="S57" s="67"/>
      <c r="V57" s="64"/>
    </row>
    <row r="58" spans="2:22" ht="15.75" customHeight="1" thickBot="1" x14ac:dyDescent="0.3">
      <c r="B58" s="123" t="s">
        <v>81</v>
      </c>
      <c r="C58" s="124"/>
      <c r="D58" s="124"/>
      <c r="E58" s="124"/>
      <c r="F58" s="125"/>
      <c r="G58" s="126">
        <f>AVERAGE(G54:G57)</f>
        <v>313.768115942029</v>
      </c>
      <c r="H58" s="127">
        <f t="shared" ref="H58:O58" si="4">AVERAGE(H54:H57)</f>
        <v>339</v>
      </c>
      <c r="I58" s="136">
        <f t="shared" si="4"/>
        <v>13.375</v>
      </c>
      <c r="J58" s="129">
        <f t="shared" si="4"/>
        <v>182.5</v>
      </c>
      <c r="K58" s="130">
        <f t="shared" si="4"/>
        <v>5383.4808259587016</v>
      </c>
      <c r="L58" s="131">
        <f t="shared" si="4"/>
        <v>5355.0418743430637</v>
      </c>
      <c r="M58" s="132">
        <f>AVERAGE(M54:M57)</f>
        <v>66.025000000000006</v>
      </c>
      <c r="N58" s="136">
        <f t="shared" si="4"/>
        <v>13.775</v>
      </c>
      <c r="O58" s="137">
        <f t="shared" si="4"/>
        <v>27.55</v>
      </c>
      <c r="S58" s="67"/>
      <c r="V58" s="64"/>
    </row>
    <row r="59" spans="2:22" ht="15.75" thickBot="1" x14ac:dyDescent="0.3">
      <c r="S59" s="67"/>
      <c r="V59" s="64"/>
    </row>
    <row r="60" spans="2:22" ht="15.75" thickBot="1" x14ac:dyDescent="0.3">
      <c r="B60" s="86" t="s">
        <v>84</v>
      </c>
      <c r="C60" s="87"/>
      <c r="D60" s="87"/>
      <c r="E60" s="88"/>
      <c r="S60" s="67"/>
      <c r="V60" s="64"/>
    </row>
    <row r="61" spans="2:22" x14ac:dyDescent="0.25">
      <c r="B61" s="71">
        <v>51</v>
      </c>
      <c r="C61" s="32">
        <v>1</v>
      </c>
      <c r="D61" s="10" t="s">
        <v>15</v>
      </c>
      <c r="E61" s="112" t="s">
        <v>32</v>
      </c>
      <c r="F61" s="56" t="s">
        <v>85</v>
      </c>
      <c r="G61" s="48"/>
      <c r="H61" s="11">
        <v>333</v>
      </c>
      <c r="I61" s="12">
        <v>15.1</v>
      </c>
      <c r="J61" s="58">
        <v>190</v>
      </c>
      <c r="K61" s="60">
        <f>J61/H61*10000</f>
        <v>5705.7057057057064</v>
      </c>
      <c r="L61" s="61">
        <f>(100-I61)/(100-13)*K61</f>
        <v>5567.981774878328</v>
      </c>
      <c r="M61" s="21">
        <v>65.5</v>
      </c>
      <c r="N61" s="103"/>
      <c r="O61" s="105"/>
      <c r="S61" s="67"/>
      <c r="V61" s="64"/>
    </row>
    <row r="62" spans="2:22" ht="15.75" thickBot="1" x14ac:dyDescent="0.3">
      <c r="B62" s="72">
        <v>52</v>
      </c>
      <c r="C62" s="33">
        <v>2</v>
      </c>
      <c r="D62" s="13" t="s">
        <v>73</v>
      </c>
      <c r="E62" s="113"/>
      <c r="F62" s="57" t="s">
        <v>86</v>
      </c>
      <c r="G62" s="49"/>
      <c r="H62" s="14">
        <v>333</v>
      </c>
      <c r="I62" s="15">
        <v>12.8</v>
      </c>
      <c r="J62" s="59">
        <v>195</v>
      </c>
      <c r="K62" s="62">
        <f>J62/H62*10000</f>
        <v>5855.8558558558561</v>
      </c>
      <c r="L62" s="63">
        <f>(100-I62)/(100-13)*K62</f>
        <v>5869.3175934555247</v>
      </c>
      <c r="M62" s="22">
        <v>75.3</v>
      </c>
      <c r="N62" s="104"/>
      <c r="O62" s="106"/>
      <c r="S62" s="67"/>
      <c r="V62" s="64"/>
    </row>
    <row r="63" spans="2:22" x14ac:dyDescent="0.25">
      <c r="S63" s="67"/>
      <c r="V63" s="64"/>
    </row>
    <row r="64" spans="2:22" x14ac:dyDescent="0.25">
      <c r="S64" s="67"/>
      <c r="V64" s="64"/>
    </row>
    <row r="65" spans="19:22" x14ac:dyDescent="0.25">
      <c r="S65" s="67"/>
      <c r="V65" s="64"/>
    </row>
  </sheetData>
  <mergeCells count="39">
    <mergeCell ref="N61:N62"/>
    <mergeCell ref="O61:O62"/>
    <mergeCell ref="E10:E11"/>
    <mergeCell ref="E12:E13"/>
    <mergeCell ref="E14:E15"/>
    <mergeCell ref="N6:N16"/>
    <mergeCell ref="O6:O16"/>
    <mergeCell ref="M6:M16"/>
    <mergeCell ref="E61:E62"/>
    <mergeCell ref="L6:L16"/>
    <mergeCell ref="J6:J16"/>
    <mergeCell ref="I6:I16"/>
    <mergeCell ref="E46:E48"/>
    <mergeCell ref="E49:E51"/>
    <mergeCell ref="B58:F58"/>
    <mergeCell ref="E30:E31"/>
    <mergeCell ref="B2:O2"/>
    <mergeCell ref="H4:J4"/>
    <mergeCell ref="K4:L4"/>
    <mergeCell ref="B60:E60"/>
    <mergeCell ref="D54:D57"/>
    <mergeCell ref="B17:F17"/>
    <mergeCell ref="B53:F53"/>
    <mergeCell ref="B4:C5"/>
    <mergeCell ref="D4:D5"/>
    <mergeCell ref="E4:E5"/>
    <mergeCell ref="F4:F5"/>
    <mergeCell ref="D18:D52"/>
    <mergeCell ref="E18:E19"/>
    <mergeCell ref="E20:E24"/>
    <mergeCell ref="E25:E27"/>
    <mergeCell ref="K6:K16"/>
    <mergeCell ref="E32:E33"/>
    <mergeCell ref="E34:E38"/>
    <mergeCell ref="E39:E44"/>
    <mergeCell ref="D6:D16"/>
    <mergeCell ref="E6:E7"/>
    <mergeCell ref="E8:E9"/>
    <mergeCell ref="E28:E29"/>
  </mergeCells>
  <pageMargins left="0" right="0" top="0" bottom="0.15748031496062992" header="0" footer="0"/>
  <pageSetup paperSize="9" scale="79" orientation="portrait" r:id="rId1"/>
  <ignoredErrors>
    <ignoredError sqref="L5" numberStoredAsText="1"/>
    <ignoredError sqref="K53:L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2019-08-30T06:58:40Z</dcterms:modified>
</cp:coreProperties>
</file>