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6" i="1" l="1"/>
  <c r="I14" i="1"/>
  <c r="H14" i="1"/>
  <c r="G14" i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K14" i="1" l="1"/>
  <c r="E26" i="1"/>
  <c r="J14" i="1"/>
</calcChain>
</file>

<file path=xl/sharedStrings.xml><?xml version="1.0" encoding="utf-8"?>
<sst xmlns="http://schemas.openxmlformats.org/spreadsheetml/2006/main" count="66" uniqueCount="57">
  <si>
    <t>red. br.</t>
  </si>
  <si>
    <t>institut</t>
  </si>
  <si>
    <t>sorta</t>
  </si>
  <si>
    <t>gz</t>
  </si>
  <si>
    <t>norma sjetve /ha</t>
  </si>
  <si>
    <t>vlaga (%)</t>
  </si>
  <si>
    <t xml:space="preserve">kg </t>
  </si>
  <si>
    <t>prinos - kg/ha</t>
  </si>
  <si>
    <t>predusjev</t>
  </si>
  <si>
    <t>kukuruz</t>
  </si>
  <si>
    <t>sirovo</t>
  </si>
  <si>
    <t>13%</t>
  </si>
  <si>
    <t>sjetva</t>
  </si>
  <si>
    <t>03.05.2017.</t>
  </si>
  <si>
    <t>ns</t>
  </si>
  <si>
    <t>tajfun</t>
  </si>
  <si>
    <t>00</t>
  </si>
  <si>
    <t>đubrenje</t>
  </si>
  <si>
    <t>osnovno</t>
  </si>
  <si>
    <t>NPK(15-15-15)</t>
  </si>
  <si>
    <t>200 kg/ha</t>
  </si>
  <si>
    <t>galina</t>
  </si>
  <si>
    <t>09.06.2017.</t>
  </si>
  <si>
    <t>folijarno</t>
  </si>
  <si>
    <t>Fitofert (12-4-6)</t>
  </si>
  <si>
    <t>4 l/ha</t>
  </si>
  <si>
    <t>valjevka</t>
  </si>
  <si>
    <t>zaštita</t>
  </si>
  <si>
    <t>05.05.2017.</t>
  </si>
  <si>
    <t>pre-em</t>
  </si>
  <si>
    <t>Dual Gold</t>
  </si>
  <si>
    <t>1,2 l/ha</t>
  </si>
  <si>
    <t>maximus</t>
  </si>
  <si>
    <t>I</t>
  </si>
  <si>
    <t>Lord</t>
  </si>
  <si>
    <t>500 gr/ha</t>
  </si>
  <si>
    <t>apolo</t>
  </si>
  <si>
    <t>Galolin mono</t>
  </si>
  <si>
    <t>1,5 l/ha</t>
  </si>
  <si>
    <t>bl</t>
  </si>
  <si>
    <t>sonja</t>
  </si>
  <si>
    <t>dan polja</t>
  </si>
  <si>
    <t>02.10.2017.</t>
  </si>
  <si>
    <t>delta</t>
  </si>
  <si>
    <t>dukat</t>
  </si>
  <si>
    <t>žetva</t>
  </si>
  <si>
    <t>galeb</t>
  </si>
  <si>
    <t>prosjek/ukupno</t>
  </si>
  <si>
    <t>gz/inst.</t>
  </si>
  <si>
    <t>broj sorti u ogledu</t>
  </si>
  <si>
    <t>vlaga %</t>
  </si>
  <si>
    <t>prinos 13%</t>
  </si>
  <si>
    <t>OO</t>
  </si>
  <si>
    <t>O</t>
  </si>
  <si>
    <t>instituti</t>
  </si>
  <si>
    <r>
      <t>površina u žetvi - m</t>
    </r>
    <r>
      <rPr>
        <b/>
        <sz val="10"/>
        <color theme="1"/>
        <rFont val="Calibri"/>
        <family val="2"/>
        <charset val="238"/>
      </rPr>
      <t>²</t>
    </r>
  </si>
  <si>
    <t>Makro sortni ogled soje,  Sitneši - 2017.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</si>
</sst>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16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3" fillId="2" borderId="46" xfId="0" applyNumberFormat="1" applyFont="1" applyFill="1" applyBorder="1" applyAlignment="1">
      <alignment horizontal="center" vertical="center"/>
    </xf>
    <xf numFmtId="49" fontId="3" fillId="2" borderId="47" xfId="0" applyNumberFormat="1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>
      <alignment horizontal="center" vertical="center"/>
    </xf>
    <xf numFmtId="165" fontId="3" fillId="2" borderId="4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J22" sqref="J22"/>
    </sheetView>
  </sheetViews>
  <sheetFormatPr defaultRowHeight="15" x14ac:dyDescent="0.25"/>
  <cols>
    <col min="1" max="1" width="4.140625" customWidth="1"/>
    <col min="3" max="3" width="9.140625" customWidth="1"/>
    <col min="4" max="4" width="11.140625" customWidth="1"/>
    <col min="5" max="5" width="11.7109375" bestFit="1" customWidth="1"/>
    <col min="6" max="6" width="10.85546875" customWidth="1"/>
    <col min="8" max="8" width="9.85546875" bestFit="1" customWidth="1"/>
    <col min="13" max="13" width="10" bestFit="1" customWidth="1"/>
    <col min="14" max="14" width="11.85546875" bestFit="1" customWidth="1"/>
    <col min="15" max="15" width="8.7109375" bestFit="1" customWidth="1"/>
    <col min="16" max="16" width="15.85546875" bestFit="1" customWidth="1"/>
    <col min="17" max="17" width="10.28515625" bestFit="1" customWidth="1"/>
  </cols>
  <sheetData>
    <row r="1" spans="1:17" ht="16.5" thickBot="1" x14ac:dyDescent="0.3">
      <c r="A1" s="1"/>
      <c r="B1" s="1"/>
      <c r="C1" s="1"/>
      <c r="D1" s="1"/>
      <c r="E1" s="1"/>
      <c r="F1" s="2"/>
      <c r="G1" s="2"/>
      <c r="H1" s="1"/>
      <c r="I1" s="3"/>
      <c r="J1" s="1"/>
      <c r="K1" s="1"/>
      <c r="L1" s="1"/>
      <c r="M1" s="1"/>
      <c r="N1" s="1"/>
      <c r="O1" s="1"/>
      <c r="P1" s="1"/>
      <c r="Q1" s="1"/>
    </row>
    <row r="2" spans="1:17" ht="16.5" thickBot="1" x14ac:dyDescent="0.3">
      <c r="A2" s="1"/>
      <c r="B2" s="91" t="s">
        <v>56</v>
      </c>
      <c r="C2" s="92"/>
      <c r="D2" s="92"/>
      <c r="E2" s="92"/>
      <c r="F2" s="92"/>
      <c r="G2" s="92"/>
      <c r="H2" s="92"/>
      <c r="I2" s="92"/>
      <c r="J2" s="92"/>
      <c r="K2" s="93"/>
      <c r="L2" s="1"/>
      <c r="M2" s="1"/>
      <c r="N2" s="1"/>
      <c r="O2" s="1"/>
      <c r="P2" s="1"/>
      <c r="Q2" s="1"/>
    </row>
    <row r="3" spans="1:17" ht="16.5" thickBot="1" x14ac:dyDescent="0.3">
      <c r="A3" s="1"/>
      <c r="B3" s="4"/>
      <c r="C3" s="4"/>
      <c r="D3" s="4"/>
      <c r="E3" s="4"/>
      <c r="F3" s="5"/>
      <c r="G3" s="5"/>
      <c r="H3" s="4"/>
      <c r="I3" s="6"/>
      <c r="J3" s="4"/>
      <c r="K3" s="4"/>
      <c r="L3" s="1"/>
      <c r="M3" s="1"/>
      <c r="N3" s="1"/>
      <c r="O3" s="1"/>
      <c r="P3" s="1"/>
      <c r="Q3" s="1"/>
    </row>
    <row r="4" spans="1:17" ht="16.5" thickBot="1" x14ac:dyDescent="0.3">
      <c r="A4" s="7"/>
      <c r="B4" s="114" t="s">
        <v>0</v>
      </c>
      <c r="C4" s="116" t="s">
        <v>1</v>
      </c>
      <c r="D4" s="116" t="s">
        <v>2</v>
      </c>
      <c r="E4" s="116" t="s">
        <v>3</v>
      </c>
      <c r="F4" s="118" t="s">
        <v>4</v>
      </c>
      <c r="G4" s="120" t="s">
        <v>55</v>
      </c>
      <c r="H4" s="122" t="s">
        <v>5</v>
      </c>
      <c r="I4" s="124" t="s">
        <v>6</v>
      </c>
      <c r="J4" s="126" t="s">
        <v>7</v>
      </c>
      <c r="K4" s="127"/>
      <c r="L4" s="7"/>
      <c r="M4" s="8" t="s">
        <v>8</v>
      </c>
      <c r="N4" s="9" t="s">
        <v>9</v>
      </c>
      <c r="O4" s="9"/>
      <c r="P4" s="9"/>
      <c r="Q4" s="10"/>
    </row>
    <row r="5" spans="1:17" ht="21.75" customHeight="1" thickBot="1" x14ac:dyDescent="0.3">
      <c r="A5" s="7"/>
      <c r="B5" s="115"/>
      <c r="C5" s="117"/>
      <c r="D5" s="117"/>
      <c r="E5" s="117"/>
      <c r="F5" s="119"/>
      <c r="G5" s="121"/>
      <c r="H5" s="123"/>
      <c r="I5" s="125"/>
      <c r="J5" s="81" t="s">
        <v>10</v>
      </c>
      <c r="K5" s="79" t="s">
        <v>11</v>
      </c>
      <c r="L5" s="7"/>
      <c r="M5" s="11" t="s">
        <v>12</v>
      </c>
      <c r="N5" s="12" t="s">
        <v>13</v>
      </c>
      <c r="O5" s="13"/>
      <c r="P5" s="13"/>
      <c r="Q5" s="14"/>
    </row>
    <row r="6" spans="1:17" ht="15.75" x14ac:dyDescent="0.25">
      <c r="A6" s="1"/>
      <c r="B6" s="15">
        <v>1</v>
      </c>
      <c r="C6" s="112" t="s">
        <v>14</v>
      </c>
      <c r="D6" s="16" t="s">
        <v>15</v>
      </c>
      <c r="E6" s="17" t="s">
        <v>16</v>
      </c>
      <c r="F6" s="18">
        <v>550000</v>
      </c>
      <c r="G6" s="19">
        <v>750</v>
      </c>
      <c r="H6" s="20">
        <v>16.399999999999999</v>
      </c>
      <c r="I6" s="18">
        <v>363</v>
      </c>
      <c r="J6" s="74">
        <f>I6/G6*10000</f>
        <v>4840</v>
      </c>
      <c r="K6" s="83">
        <f>(100-H6)/87*J6</f>
        <v>4650.8505747126437</v>
      </c>
      <c r="L6" s="1"/>
      <c r="M6" s="106" t="s">
        <v>17</v>
      </c>
      <c r="N6" s="12" t="s">
        <v>13</v>
      </c>
      <c r="O6" s="21" t="s">
        <v>18</v>
      </c>
      <c r="P6" s="21" t="s">
        <v>19</v>
      </c>
      <c r="Q6" s="22" t="s">
        <v>20</v>
      </c>
    </row>
    <row r="7" spans="1:17" ht="15.75" x14ac:dyDescent="0.25">
      <c r="A7" s="1"/>
      <c r="B7" s="23">
        <v>2</v>
      </c>
      <c r="C7" s="128"/>
      <c r="D7" s="24" t="s">
        <v>21</v>
      </c>
      <c r="E7" s="24">
        <v>0</v>
      </c>
      <c r="F7" s="25">
        <v>500000</v>
      </c>
      <c r="G7" s="26">
        <v>750</v>
      </c>
      <c r="H7" s="27">
        <v>15.4</v>
      </c>
      <c r="I7" s="25">
        <v>324</v>
      </c>
      <c r="J7" s="75">
        <f t="shared" ref="J7:J13" si="0">I7/G7*10000</f>
        <v>4320</v>
      </c>
      <c r="K7" s="84">
        <f t="shared" ref="K7:K13" si="1">(100-H7)/87*J7</f>
        <v>4200.8275862068967</v>
      </c>
      <c r="L7" s="1"/>
      <c r="M7" s="107"/>
      <c r="N7" s="28" t="s">
        <v>22</v>
      </c>
      <c r="O7" s="28" t="s">
        <v>23</v>
      </c>
      <c r="P7" s="28" t="s">
        <v>24</v>
      </c>
      <c r="Q7" s="29" t="s">
        <v>25</v>
      </c>
    </row>
    <row r="8" spans="1:17" ht="15.75" x14ac:dyDescent="0.25">
      <c r="A8" s="1"/>
      <c r="B8" s="23">
        <v>3</v>
      </c>
      <c r="C8" s="128"/>
      <c r="D8" s="24" t="s">
        <v>26</v>
      </c>
      <c r="E8" s="24">
        <v>0</v>
      </c>
      <c r="F8" s="25">
        <v>500000</v>
      </c>
      <c r="G8" s="26">
        <v>750</v>
      </c>
      <c r="H8" s="27">
        <v>15.4</v>
      </c>
      <c r="I8" s="25">
        <v>326</v>
      </c>
      <c r="J8" s="75">
        <f t="shared" si="0"/>
        <v>4346.6666666666661</v>
      </c>
      <c r="K8" s="84">
        <f t="shared" si="1"/>
        <v>4226.758620689654</v>
      </c>
      <c r="L8" s="1"/>
      <c r="M8" s="106" t="s">
        <v>27</v>
      </c>
      <c r="N8" s="109" t="s">
        <v>28</v>
      </c>
      <c r="O8" s="109" t="s">
        <v>29</v>
      </c>
      <c r="P8" s="30" t="s">
        <v>30</v>
      </c>
      <c r="Q8" s="31" t="s">
        <v>31</v>
      </c>
    </row>
    <row r="9" spans="1:17" ht="15.75" x14ac:dyDescent="0.25">
      <c r="A9" s="1"/>
      <c r="B9" s="23">
        <v>4</v>
      </c>
      <c r="C9" s="128"/>
      <c r="D9" s="24" t="s">
        <v>32</v>
      </c>
      <c r="E9" s="24" t="s">
        <v>33</v>
      </c>
      <c r="F9" s="25">
        <v>450000</v>
      </c>
      <c r="G9" s="26">
        <v>750</v>
      </c>
      <c r="H9" s="27">
        <v>15.3</v>
      </c>
      <c r="I9" s="25">
        <v>325</v>
      </c>
      <c r="J9" s="75">
        <f t="shared" si="0"/>
        <v>4333.333333333333</v>
      </c>
      <c r="K9" s="84">
        <f t="shared" si="1"/>
        <v>4218.7739463601529</v>
      </c>
      <c r="L9" s="1"/>
      <c r="M9" s="108"/>
      <c r="N9" s="110"/>
      <c r="O9" s="110"/>
      <c r="P9" s="32" t="s">
        <v>34</v>
      </c>
      <c r="Q9" s="33" t="s">
        <v>35</v>
      </c>
    </row>
    <row r="10" spans="1:17" ht="16.5" thickBot="1" x14ac:dyDescent="0.3">
      <c r="A10" s="1"/>
      <c r="B10" s="34">
        <v>5</v>
      </c>
      <c r="C10" s="128"/>
      <c r="D10" s="35" t="s">
        <v>36</v>
      </c>
      <c r="E10" s="35" t="s">
        <v>33</v>
      </c>
      <c r="F10" s="36">
        <v>450000</v>
      </c>
      <c r="G10" s="37">
        <v>750</v>
      </c>
      <c r="H10" s="38">
        <v>16.399999999999999</v>
      </c>
      <c r="I10" s="36">
        <v>342</v>
      </c>
      <c r="J10" s="76">
        <f t="shared" si="0"/>
        <v>4560</v>
      </c>
      <c r="K10" s="85">
        <f t="shared" si="1"/>
        <v>4381.7931034482754</v>
      </c>
      <c r="L10" s="1"/>
      <c r="M10" s="107"/>
      <c r="N10" s="111"/>
      <c r="O10" s="111"/>
      <c r="P10" s="28" t="s">
        <v>37</v>
      </c>
      <c r="Q10" s="29" t="s">
        <v>38</v>
      </c>
    </row>
    <row r="11" spans="1:17" ht="16.5" thickBot="1" x14ac:dyDescent="0.3">
      <c r="A11" s="1"/>
      <c r="B11" s="40">
        <v>6</v>
      </c>
      <c r="C11" s="41" t="s">
        <v>39</v>
      </c>
      <c r="D11" s="41" t="s">
        <v>40</v>
      </c>
      <c r="E11" s="42">
        <v>0</v>
      </c>
      <c r="F11" s="43">
        <v>500000</v>
      </c>
      <c r="G11" s="44">
        <v>750</v>
      </c>
      <c r="H11" s="45">
        <v>16.399999999999999</v>
      </c>
      <c r="I11" s="46">
        <v>298</v>
      </c>
      <c r="J11" s="77">
        <f t="shared" si="0"/>
        <v>3973.333333333333</v>
      </c>
      <c r="K11" s="86">
        <f t="shared" si="1"/>
        <v>3818.053639846743</v>
      </c>
      <c r="L11" s="1"/>
      <c r="M11" s="11" t="s">
        <v>41</v>
      </c>
      <c r="N11" s="13" t="s">
        <v>42</v>
      </c>
      <c r="O11" s="47"/>
      <c r="P11" s="47"/>
      <c r="Q11" s="47"/>
    </row>
    <row r="12" spans="1:17" ht="15.75" x14ac:dyDescent="0.25">
      <c r="A12" s="1"/>
      <c r="B12" s="15">
        <v>7</v>
      </c>
      <c r="C12" s="112" t="s">
        <v>43</v>
      </c>
      <c r="D12" s="48" t="s">
        <v>44</v>
      </c>
      <c r="E12" s="48">
        <v>0</v>
      </c>
      <c r="F12" s="18">
        <v>500000</v>
      </c>
      <c r="G12" s="19">
        <v>750</v>
      </c>
      <c r="H12" s="20">
        <v>15.6</v>
      </c>
      <c r="I12" s="18">
        <v>290</v>
      </c>
      <c r="J12" s="74">
        <f t="shared" si="0"/>
        <v>3866.6666666666665</v>
      </c>
      <c r="K12" s="83">
        <f t="shared" si="1"/>
        <v>3751.1111111111109</v>
      </c>
      <c r="L12" s="1"/>
      <c r="M12" s="49" t="s">
        <v>45</v>
      </c>
      <c r="N12" s="50" t="s">
        <v>42</v>
      </c>
      <c r="O12" s="50"/>
      <c r="P12" s="50"/>
      <c r="Q12" s="50"/>
    </row>
    <row r="13" spans="1:17" ht="16.5" thickBot="1" x14ac:dyDescent="0.3">
      <c r="A13" s="1"/>
      <c r="B13" s="51">
        <v>8</v>
      </c>
      <c r="C13" s="113"/>
      <c r="D13" s="52" t="s">
        <v>46</v>
      </c>
      <c r="E13" s="52" t="s">
        <v>33</v>
      </c>
      <c r="F13" s="53">
        <v>450000</v>
      </c>
      <c r="G13" s="39">
        <v>750</v>
      </c>
      <c r="H13" s="54">
        <v>15.6</v>
      </c>
      <c r="I13" s="53">
        <v>295</v>
      </c>
      <c r="J13" s="76">
        <f t="shared" si="0"/>
        <v>3933.333333333333</v>
      </c>
      <c r="K13" s="85">
        <f t="shared" si="1"/>
        <v>3815.7854406130264</v>
      </c>
      <c r="L13" s="1"/>
      <c r="M13" s="55"/>
      <c r="N13" s="56"/>
      <c r="O13" s="56"/>
      <c r="P13" s="56"/>
      <c r="Q13" s="56"/>
    </row>
    <row r="14" spans="1:17" ht="16.5" thickBot="1" x14ac:dyDescent="0.3">
      <c r="A14" s="7"/>
      <c r="B14" s="94" t="s">
        <v>47</v>
      </c>
      <c r="C14" s="95"/>
      <c r="D14" s="95"/>
      <c r="E14" s="95"/>
      <c r="F14" s="96"/>
      <c r="G14" s="71">
        <f>SUM(G6:G13)</f>
        <v>6000</v>
      </c>
      <c r="H14" s="72">
        <f>AVERAGE(H6:H13)</f>
        <v>15.8125</v>
      </c>
      <c r="I14" s="73">
        <f>SUM(I6:I13)</f>
        <v>2563</v>
      </c>
      <c r="J14" s="78">
        <f>AVERAGE(J6:J13)</f>
        <v>4271.666666666667</v>
      </c>
      <c r="K14" s="80">
        <f>AVERAGE(K6:K13)</f>
        <v>4132.9942528735628</v>
      </c>
      <c r="L14" s="7"/>
      <c r="M14" s="7"/>
      <c r="N14" s="57"/>
      <c r="O14" s="57"/>
      <c r="P14" s="57"/>
      <c r="Q14" s="57"/>
    </row>
    <row r="15" spans="1:17" ht="15.75" x14ac:dyDescent="0.25">
      <c r="A15" s="1"/>
      <c r="B15" s="97"/>
      <c r="C15" s="97"/>
      <c r="D15" s="1"/>
      <c r="E15" s="1"/>
      <c r="F15" s="2"/>
      <c r="G15" s="2"/>
      <c r="H15" s="1"/>
      <c r="I15" s="3"/>
      <c r="J15" s="1"/>
      <c r="K15" s="1"/>
      <c r="L15" s="1"/>
      <c r="M15" s="1"/>
      <c r="N15" s="56"/>
      <c r="O15" s="56"/>
      <c r="P15" s="56"/>
      <c r="Q15" s="56"/>
    </row>
    <row r="16" spans="1:17" ht="15.75" x14ac:dyDescent="0.25">
      <c r="A16" s="1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1"/>
      <c r="M16" s="1"/>
      <c r="N16" s="1"/>
      <c r="O16" s="1"/>
      <c r="P16" s="1"/>
      <c r="Q16" s="1"/>
    </row>
    <row r="17" spans="1:17" ht="15.75" x14ac:dyDescent="0.25">
      <c r="A17" s="1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1"/>
      <c r="M17" s="1"/>
      <c r="N17" s="1"/>
      <c r="O17" s="1"/>
      <c r="P17" s="1"/>
      <c r="Q17" s="1"/>
    </row>
    <row r="18" spans="1:17" ht="16.5" thickBot="1" x14ac:dyDescent="0.3">
      <c r="A18" s="1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1"/>
      <c r="M18" s="1"/>
      <c r="N18" s="1"/>
      <c r="O18" s="1"/>
      <c r="P18" s="1"/>
      <c r="Q18" s="1"/>
    </row>
    <row r="19" spans="1:17" ht="15.75" x14ac:dyDescent="0.25">
      <c r="A19" s="1"/>
      <c r="B19" s="98" t="s">
        <v>48</v>
      </c>
      <c r="C19" s="100" t="s">
        <v>49</v>
      </c>
      <c r="D19" s="102" t="s">
        <v>50</v>
      </c>
      <c r="E19" s="104" t="s">
        <v>51</v>
      </c>
      <c r="F19" s="2"/>
      <c r="G19" s="59"/>
      <c r="H19" s="60"/>
      <c r="I19" s="61"/>
      <c r="J19" s="1"/>
      <c r="K19" s="1"/>
      <c r="L19" s="1"/>
      <c r="M19" s="1"/>
      <c r="N19" s="1"/>
      <c r="O19" s="1"/>
      <c r="P19" s="1"/>
      <c r="Q19" s="1"/>
    </row>
    <row r="20" spans="1:17" ht="16.5" thickBot="1" x14ac:dyDescent="0.3">
      <c r="A20" s="1"/>
      <c r="B20" s="99"/>
      <c r="C20" s="101"/>
      <c r="D20" s="103"/>
      <c r="E20" s="105"/>
      <c r="F20" s="2"/>
      <c r="G20" s="59"/>
      <c r="H20" s="62"/>
      <c r="I20" s="61"/>
      <c r="J20" s="1"/>
      <c r="K20" s="1"/>
      <c r="L20" s="1"/>
      <c r="M20" s="1"/>
      <c r="N20" s="1"/>
      <c r="O20" s="1"/>
      <c r="P20" s="1"/>
      <c r="Q20" s="1"/>
    </row>
    <row r="21" spans="1:17" ht="16.5" thickBot="1" x14ac:dyDescent="0.3">
      <c r="A21" s="1"/>
      <c r="B21" s="91" t="s">
        <v>3</v>
      </c>
      <c r="C21" s="92"/>
      <c r="D21" s="92"/>
      <c r="E21" s="93"/>
      <c r="F21" s="2"/>
      <c r="G21" s="59"/>
      <c r="H21" s="60"/>
      <c r="I21" s="61"/>
      <c r="J21" s="1"/>
      <c r="K21" s="1"/>
      <c r="L21" s="1"/>
      <c r="M21" s="82"/>
      <c r="N21" s="1"/>
      <c r="O21" s="1"/>
      <c r="P21" s="1"/>
      <c r="Q21" s="1"/>
    </row>
    <row r="22" spans="1:17" ht="15.75" x14ac:dyDescent="0.25">
      <c r="A22" s="1"/>
      <c r="B22" s="63" t="s">
        <v>52</v>
      </c>
      <c r="C22" s="64">
        <v>1</v>
      </c>
      <c r="D22" s="64">
        <v>16.399999999999999</v>
      </c>
      <c r="E22" s="87">
        <v>4651</v>
      </c>
      <c r="F22" s="2"/>
      <c r="G22" s="59"/>
      <c r="H22" s="60"/>
      <c r="I22" s="6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1"/>
      <c r="B23" s="65" t="s">
        <v>53</v>
      </c>
      <c r="C23" s="66">
        <v>4</v>
      </c>
      <c r="D23" s="66">
        <v>15.7</v>
      </c>
      <c r="E23" s="88">
        <v>3999</v>
      </c>
      <c r="F23" s="2"/>
      <c r="G23" s="59"/>
      <c r="H23" s="60"/>
      <c r="I23" s="61"/>
      <c r="J23" s="1"/>
      <c r="K23" s="1"/>
      <c r="L23" s="1"/>
      <c r="M23" s="1"/>
      <c r="N23" s="1"/>
      <c r="O23" s="1"/>
      <c r="P23" s="1"/>
      <c r="Q23" s="1"/>
    </row>
    <row r="24" spans="1:17" ht="16.5" thickBot="1" x14ac:dyDescent="0.3">
      <c r="A24" s="1"/>
      <c r="B24" s="67" t="s">
        <v>33</v>
      </c>
      <c r="C24" s="68">
        <v>3</v>
      </c>
      <c r="D24" s="68">
        <v>15.8</v>
      </c>
      <c r="E24" s="89">
        <v>4139</v>
      </c>
      <c r="F24" s="2"/>
      <c r="G24" s="59"/>
      <c r="H24" s="60"/>
      <c r="I24" s="61"/>
      <c r="J24" s="1"/>
      <c r="K24" s="1"/>
      <c r="L24" s="1"/>
      <c r="M24" s="1"/>
      <c r="N24" s="1"/>
      <c r="O24" s="1"/>
      <c r="P24" s="1"/>
      <c r="Q24" s="1"/>
    </row>
    <row r="25" spans="1:17" ht="16.5" thickBot="1" x14ac:dyDescent="0.3">
      <c r="A25" s="1"/>
      <c r="B25" s="91" t="s">
        <v>54</v>
      </c>
      <c r="C25" s="92"/>
      <c r="D25" s="92"/>
      <c r="E25" s="93"/>
      <c r="F25" s="2"/>
      <c r="G25" s="2"/>
      <c r="H25" s="1"/>
      <c r="I25" s="3"/>
      <c r="J25" s="1"/>
      <c r="K25" s="1"/>
      <c r="L25" s="1"/>
      <c r="M25" s="1"/>
      <c r="N25" s="1"/>
      <c r="O25" s="1"/>
      <c r="P25" s="1"/>
      <c r="Q25" s="1"/>
    </row>
    <row r="26" spans="1:17" ht="15.75" x14ac:dyDescent="0.25">
      <c r="A26" s="1"/>
      <c r="B26" s="63" t="s">
        <v>14</v>
      </c>
      <c r="C26" s="64">
        <v>5</v>
      </c>
      <c r="D26" s="69">
        <f>AVERAGE(H6:H10)</f>
        <v>15.780000000000001</v>
      </c>
      <c r="E26" s="87">
        <f>AVERAGE(K6:K10)</f>
        <v>4335.8007662835244</v>
      </c>
      <c r="F26" s="2"/>
      <c r="G26" s="2"/>
      <c r="H26" s="1"/>
      <c r="I26" s="3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1"/>
      <c r="B27" s="65" t="s">
        <v>43</v>
      </c>
      <c r="C27" s="66">
        <v>2</v>
      </c>
      <c r="D27" s="66">
        <v>15.6</v>
      </c>
      <c r="E27" s="88">
        <v>3785</v>
      </c>
      <c r="F27" s="2"/>
      <c r="G27" s="2"/>
      <c r="H27" s="1"/>
      <c r="I27" s="3"/>
      <c r="J27" s="1"/>
      <c r="K27" s="1"/>
      <c r="L27" s="1"/>
      <c r="M27" s="1"/>
      <c r="N27" s="1"/>
      <c r="O27" s="1"/>
      <c r="P27" s="1"/>
      <c r="Q27" s="1"/>
    </row>
    <row r="28" spans="1:17" ht="16.5" thickBot="1" x14ac:dyDescent="0.3">
      <c r="A28" s="1"/>
      <c r="B28" s="70" t="s">
        <v>39</v>
      </c>
      <c r="C28" s="52">
        <v>1</v>
      </c>
      <c r="D28" s="52">
        <v>16.399999999999999</v>
      </c>
      <c r="E28" s="90">
        <v>3818</v>
      </c>
      <c r="F28" s="2"/>
      <c r="G28" s="2"/>
      <c r="H28" s="1"/>
      <c r="I28" s="3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1"/>
      <c r="B29" s="1"/>
      <c r="C29" s="1"/>
      <c r="D29" s="1"/>
      <c r="E29" s="1"/>
      <c r="F29" s="2"/>
      <c r="G29" s="2"/>
      <c r="H29" s="1"/>
      <c r="I29" s="3"/>
      <c r="J29" s="1"/>
      <c r="K29" s="1"/>
      <c r="L29" s="1"/>
      <c r="M29" s="1"/>
      <c r="N29" s="1"/>
      <c r="O29" s="1"/>
      <c r="P29" s="1"/>
      <c r="Q29" s="1"/>
    </row>
  </sheetData>
  <mergeCells count="24">
    <mergeCell ref="B2:K2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M6:M7"/>
    <mergeCell ref="M8:M10"/>
    <mergeCell ref="N8:N10"/>
    <mergeCell ref="O8:O10"/>
    <mergeCell ref="B21:E21"/>
    <mergeCell ref="C12:C13"/>
    <mergeCell ref="C6:C10"/>
    <mergeCell ref="B25:E25"/>
    <mergeCell ref="B14:F14"/>
    <mergeCell ref="B15:C15"/>
    <mergeCell ref="B19:B20"/>
    <mergeCell ref="C19:C20"/>
    <mergeCell ref="D19:D20"/>
    <mergeCell ref="E19:E20"/>
  </mergeCells>
  <pageMargins left="0.7" right="0.7" top="0.75" bottom="0.75" header="0.3" footer="0.3"/>
  <pageSetup paperSize="9" orientation="portrait" r:id="rId1"/>
  <ignoredErrors>
    <ignoredError sqref="E6 K5" numberStoredAsText="1"/>
    <ignoredError sqref="H14:I14" formula="1"/>
    <ignoredError sqref="D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2019-03-22T14:23:49Z</dcterms:modified>
</cp:coreProperties>
</file>