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T18" i="1" l="1"/>
  <c r="U18" i="1"/>
  <c r="V18" i="1"/>
  <c r="W18" i="1"/>
  <c r="X18" i="1"/>
  <c r="S18" i="1"/>
  <c r="R18" i="1" l="1"/>
  <c r="Q18" i="1"/>
  <c r="P18" i="1"/>
  <c r="L18" i="1"/>
  <c r="O17" i="1"/>
  <c r="N17" i="1"/>
  <c r="J17" i="1"/>
  <c r="N16" i="1"/>
  <c r="O16" i="1" s="1"/>
  <c r="J16" i="1"/>
  <c r="N15" i="1"/>
  <c r="O15" i="1" s="1"/>
  <c r="J15" i="1"/>
  <c r="N14" i="1"/>
  <c r="O14" i="1" s="1"/>
  <c r="J14" i="1"/>
  <c r="N13" i="1"/>
  <c r="O13" i="1" s="1"/>
  <c r="J13" i="1"/>
  <c r="N12" i="1"/>
  <c r="O12" i="1" s="1"/>
  <c r="J12" i="1"/>
  <c r="N11" i="1"/>
  <c r="O11" i="1" s="1"/>
  <c r="J11" i="1"/>
  <c r="N10" i="1"/>
  <c r="O10" i="1" s="1"/>
  <c r="J10" i="1"/>
  <c r="O9" i="1"/>
  <c r="N9" i="1"/>
  <c r="J9" i="1"/>
  <c r="N8" i="1"/>
  <c r="O8" i="1" s="1"/>
  <c r="J8" i="1"/>
  <c r="N7" i="1"/>
  <c r="N18" i="1" s="1"/>
  <c r="J7" i="1"/>
  <c r="J18" i="1" s="1"/>
  <c r="N6" i="1"/>
  <c r="O6" i="1" s="1"/>
  <c r="J6" i="1"/>
  <c r="O7" i="1" l="1"/>
  <c r="O18" i="1" s="1"/>
</calcChain>
</file>

<file path=xl/sharedStrings.xml><?xml version="1.0" encoding="utf-8"?>
<sst xmlns="http://schemas.openxmlformats.org/spreadsheetml/2006/main" count="109" uniqueCount="90">
  <si>
    <t>MO soja</t>
  </si>
  <si>
    <t>Draksenić, Dubica - Mlin Jelena</t>
  </si>
  <si>
    <t>sjetva: 09.05.</t>
  </si>
  <si>
    <t>r.br.</t>
  </si>
  <si>
    <t>distributer</t>
  </si>
  <si>
    <t>institut</t>
  </si>
  <si>
    <t>sorta</t>
  </si>
  <si>
    <t>gz</t>
  </si>
  <si>
    <t>norme sjetve               *1000</t>
  </si>
  <si>
    <t>sklop *1000</t>
  </si>
  <si>
    <t>žetva/vaganje</t>
  </si>
  <si>
    <t>prinos</t>
  </si>
  <si>
    <t>hemijska analiza</t>
  </si>
  <si>
    <t>preporuka</t>
  </si>
  <si>
    <t>sijačica</t>
  </si>
  <si>
    <t>16.06.</t>
  </si>
  <si>
    <t>% od sjetve</t>
  </si>
  <si>
    <r>
      <t>P m</t>
    </r>
    <r>
      <rPr>
        <b/>
        <sz val="12"/>
        <rFont val="Calibri"/>
        <family val="2"/>
      </rPr>
      <t>²</t>
    </r>
  </si>
  <si>
    <t>vlaga %</t>
  </si>
  <si>
    <t>kg</t>
  </si>
  <si>
    <t>sirovo</t>
  </si>
  <si>
    <t>protein %</t>
  </si>
  <si>
    <t>masti %</t>
  </si>
  <si>
    <t>Golić Trade</t>
  </si>
  <si>
    <t>OS</t>
  </si>
  <si>
    <t>Nevena</t>
  </si>
  <si>
    <t>00/0</t>
  </si>
  <si>
    <t>580-600</t>
  </si>
  <si>
    <t>Lucija</t>
  </si>
  <si>
    <t>600-700</t>
  </si>
  <si>
    <t>ZP</t>
  </si>
  <si>
    <t>Selena</t>
  </si>
  <si>
    <t>BL</t>
  </si>
  <si>
    <t>Sana</t>
  </si>
  <si>
    <t>500-550</t>
  </si>
  <si>
    <t>Agrimatco</t>
  </si>
  <si>
    <t>Lidea</t>
  </si>
  <si>
    <t>Tribor</t>
  </si>
  <si>
    <t>550-625</t>
  </si>
  <si>
    <t>Sunce</t>
  </si>
  <si>
    <t>0/I</t>
  </si>
  <si>
    <t>Zora</t>
  </si>
  <si>
    <t>Laura</t>
  </si>
  <si>
    <t>I</t>
  </si>
  <si>
    <t>Božić</t>
  </si>
  <si>
    <t>RWA</t>
  </si>
  <si>
    <t>Wendy</t>
  </si>
  <si>
    <t>Mediator</t>
  </si>
  <si>
    <t>500-560</t>
  </si>
  <si>
    <t>Mlin Jelena</t>
  </si>
  <si>
    <t>Helga</t>
  </si>
  <si>
    <t>Lidija</t>
  </si>
  <si>
    <t>II</t>
  </si>
  <si>
    <t>prosjek</t>
  </si>
  <si>
    <t>* Laura, Wendy - zbog velike vlage, % masti nije moguće odrediti;</t>
  </si>
  <si>
    <t>predusjev</t>
  </si>
  <si>
    <t>pšenica</t>
  </si>
  <si>
    <t>sjetva</t>
  </si>
  <si>
    <t>09.05.</t>
  </si>
  <si>
    <t>đubrenje</t>
  </si>
  <si>
    <t>11.11.</t>
  </si>
  <si>
    <t>osnovno - prije oranja</t>
  </si>
  <si>
    <t>NPK (7-21-21)</t>
  </si>
  <si>
    <t>300 kg/ha</t>
  </si>
  <si>
    <t>zaštita</t>
  </si>
  <si>
    <t>11.05.</t>
  </si>
  <si>
    <t>osnovno - prije nicanja</t>
  </si>
  <si>
    <t>Frontier-super</t>
  </si>
  <si>
    <t>1 l/ha</t>
  </si>
  <si>
    <t>Sencor</t>
  </si>
  <si>
    <t>0,4 l/ha</t>
  </si>
  <si>
    <t>Total</t>
  </si>
  <si>
    <t>2 l/ha</t>
  </si>
  <si>
    <t>25.05.</t>
  </si>
  <si>
    <t>korekcija</t>
  </si>
  <si>
    <t>Corum</t>
  </si>
  <si>
    <t>0,9 l/ha</t>
  </si>
  <si>
    <t>Dash</t>
  </si>
  <si>
    <t>0,5 l/ha</t>
  </si>
  <si>
    <t>Okvir</t>
  </si>
  <si>
    <t>8 gr/ha</t>
  </si>
  <si>
    <t>žetva</t>
  </si>
  <si>
    <t>22.09.</t>
  </si>
  <si>
    <t>morfološke osobine</t>
  </si>
  <si>
    <t>broj uzoraka</t>
  </si>
  <si>
    <t>prosječna visina (cm)</t>
  </si>
  <si>
    <t>prosječna visina prve mahune (cm)</t>
  </si>
  <si>
    <t>prosječan broj spratova</t>
  </si>
  <si>
    <t>prosječan broj mahuna</t>
  </si>
  <si>
    <t>prosječan broj bočnih grana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</si>
</sst>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/>
    </xf>
    <xf numFmtId="3" fontId="5" fillId="2" borderId="19" xfId="0" applyNumberFormat="1" applyFont="1" applyFill="1" applyBorder="1" applyAlignment="1">
      <alignment horizontal="center" vertical="center"/>
    </xf>
    <xf numFmtId="9" fontId="5" fillId="2" borderId="19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" fontId="4" fillId="0" borderId="31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2" fontId="4" fillId="0" borderId="3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" fontId="4" fillId="0" borderId="43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4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4" fontId="3" fillId="0" borderId="4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49" xfId="0" applyFont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2" borderId="35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2" fontId="4" fillId="0" borderId="43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1" fontId="4" fillId="0" borderId="25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31"/>
  <sheetViews>
    <sheetView tabSelected="1" workbookViewId="0">
      <selection activeCell="Y22" sqref="Y22"/>
    </sheetView>
  </sheetViews>
  <sheetFormatPr defaultColWidth="9.7109375" defaultRowHeight="12.75" x14ac:dyDescent="0.25"/>
  <cols>
    <col min="1" max="1" width="1.28515625" style="1" customWidth="1"/>
    <col min="2" max="2" width="4.28515625" style="1" bestFit="1" customWidth="1"/>
    <col min="3" max="3" width="13.7109375" style="1" bestFit="1" customWidth="1"/>
    <col min="4" max="4" width="10.5703125" style="2" customWidth="1"/>
    <col min="5" max="5" width="11.42578125" style="1" bestFit="1" customWidth="1"/>
    <col min="6" max="6" width="6.5703125" style="1" bestFit="1" customWidth="1"/>
    <col min="7" max="7" width="10.7109375" style="1" bestFit="1" customWidth="1"/>
    <col min="8" max="8" width="7" style="1" customWidth="1"/>
    <col min="9" max="9" width="7.7109375" style="1" customWidth="1"/>
    <col min="10" max="10" width="9.85546875" style="1" customWidth="1"/>
    <col min="11" max="12" width="9.85546875" style="2" customWidth="1"/>
    <col min="13" max="13" width="9.85546875" style="3" customWidth="1"/>
    <col min="14" max="14" width="11" style="1" customWidth="1"/>
    <col min="15" max="15" width="12.85546875" style="1" customWidth="1"/>
    <col min="16" max="18" width="9.7109375" style="1"/>
    <col min="19" max="24" width="11" style="1" customWidth="1"/>
    <col min="25" max="16384" width="9.7109375" style="1"/>
  </cols>
  <sheetData>
    <row r="1" spans="2:24" ht="13.5" thickBot="1" x14ac:dyDescent="0.3"/>
    <row r="2" spans="2:24" s="4" customFormat="1" ht="19.5" thickBot="1" x14ac:dyDescent="0.3">
      <c r="B2" s="92" t="s">
        <v>0</v>
      </c>
      <c r="C2" s="93"/>
      <c r="D2" s="93"/>
      <c r="E2" s="93"/>
      <c r="F2" s="94"/>
      <c r="G2" s="92" t="s">
        <v>1</v>
      </c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4"/>
      <c r="V2" s="92" t="s">
        <v>2</v>
      </c>
      <c r="W2" s="93"/>
      <c r="X2" s="94"/>
    </row>
    <row r="3" spans="2:24" s="6" customFormat="1" ht="13.5" thickBo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3"/>
    </row>
    <row r="4" spans="2:24" s="7" customFormat="1" ht="15.75" x14ac:dyDescent="0.25">
      <c r="B4" s="95" t="s">
        <v>3</v>
      </c>
      <c r="C4" s="97" t="s">
        <v>4</v>
      </c>
      <c r="D4" s="97" t="s">
        <v>5</v>
      </c>
      <c r="E4" s="97" t="s">
        <v>6</v>
      </c>
      <c r="F4" s="99" t="s">
        <v>7</v>
      </c>
      <c r="G4" s="101" t="s">
        <v>8</v>
      </c>
      <c r="H4" s="102"/>
      <c r="I4" s="103" t="s">
        <v>9</v>
      </c>
      <c r="J4" s="104"/>
      <c r="K4" s="105" t="s">
        <v>10</v>
      </c>
      <c r="L4" s="105"/>
      <c r="M4" s="105"/>
      <c r="N4" s="106" t="s">
        <v>11</v>
      </c>
      <c r="O4" s="105"/>
      <c r="P4" s="106" t="s">
        <v>12</v>
      </c>
      <c r="Q4" s="105"/>
      <c r="R4" s="105"/>
      <c r="S4" s="132" t="s">
        <v>83</v>
      </c>
      <c r="T4" s="133"/>
      <c r="U4" s="133"/>
      <c r="V4" s="133"/>
      <c r="W4" s="133"/>
      <c r="X4" s="134"/>
    </row>
    <row r="5" spans="2:24" s="7" customFormat="1" ht="63.75" thickBot="1" x14ac:dyDescent="0.3">
      <c r="B5" s="96"/>
      <c r="C5" s="98"/>
      <c r="D5" s="98"/>
      <c r="E5" s="98"/>
      <c r="F5" s="100"/>
      <c r="G5" s="8" t="s">
        <v>13</v>
      </c>
      <c r="H5" s="9" t="s">
        <v>14</v>
      </c>
      <c r="I5" s="10" t="s">
        <v>15</v>
      </c>
      <c r="J5" s="11" t="s">
        <v>16</v>
      </c>
      <c r="K5" s="12" t="s">
        <v>17</v>
      </c>
      <c r="L5" s="9" t="s">
        <v>18</v>
      </c>
      <c r="M5" s="13" t="s">
        <v>19</v>
      </c>
      <c r="N5" s="8" t="s">
        <v>20</v>
      </c>
      <c r="O5" s="14">
        <v>0.13</v>
      </c>
      <c r="P5" s="8" t="s">
        <v>18</v>
      </c>
      <c r="Q5" s="9" t="s">
        <v>21</v>
      </c>
      <c r="R5" s="122" t="s">
        <v>22</v>
      </c>
      <c r="S5" s="135" t="s">
        <v>84</v>
      </c>
      <c r="T5" s="136" t="s">
        <v>85</v>
      </c>
      <c r="U5" s="136" t="s">
        <v>86</v>
      </c>
      <c r="V5" s="136" t="s">
        <v>87</v>
      </c>
      <c r="W5" s="136" t="s">
        <v>88</v>
      </c>
      <c r="X5" s="137" t="s">
        <v>89</v>
      </c>
    </row>
    <row r="6" spans="2:24" s="25" customFormat="1" ht="18.75" x14ac:dyDescent="0.25">
      <c r="B6" s="15">
        <v>1</v>
      </c>
      <c r="C6" s="90" t="s">
        <v>23</v>
      </c>
      <c r="D6" s="90" t="s">
        <v>24</v>
      </c>
      <c r="E6" s="16" t="s">
        <v>25</v>
      </c>
      <c r="F6" s="17" t="s">
        <v>26</v>
      </c>
      <c r="G6" s="15" t="s">
        <v>27</v>
      </c>
      <c r="H6" s="16">
        <v>606</v>
      </c>
      <c r="I6" s="16">
        <v>500</v>
      </c>
      <c r="J6" s="18">
        <f>I6/H6*100</f>
        <v>82.508250825082513</v>
      </c>
      <c r="K6" s="19">
        <v>720</v>
      </c>
      <c r="L6" s="16">
        <v>12.3</v>
      </c>
      <c r="M6" s="20">
        <v>264</v>
      </c>
      <c r="N6" s="21">
        <f>M6/K6*10000</f>
        <v>3666.6666666666665</v>
      </c>
      <c r="O6" s="22">
        <f>(100-L6)/87*N6</f>
        <v>3696.1685823754788</v>
      </c>
      <c r="P6" s="23">
        <v>11.4</v>
      </c>
      <c r="Q6" s="24">
        <v>39</v>
      </c>
      <c r="R6" s="123">
        <v>22.36</v>
      </c>
      <c r="S6" s="138">
        <v>90</v>
      </c>
      <c r="T6" s="139">
        <v>98.8</v>
      </c>
      <c r="U6" s="139">
        <v>16.600000000000001</v>
      </c>
      <c r="V6" s="139">
        <v>11.9</v>
      </c>
      <c r="W6" s="139">
        <v>38.200000000000003</v>
      </c>
      <c r="X6" s="18">
        <v>2.2000000000000002</v>
      </c>
    </row>
    <row r="7" spans="2:24" s="25" customFormat="1" ht="19.5" thickBot="1" x14ac:dyDescent="0.3">
      <c r="B7" s="26">
        <v>2</v>
      </c>
      <c r="C7" s="91"/>
      <c r="D7" s="91"/>
      <c r="E7" s="27" t="s">
        <v>28</v>
      </c>
      <c r="F7" s="28" t="s">
        <v>26</v>
      </c>
      <c r="G7" s="26" t="s">
        <v>29</v>
      </c>
      <c r="H7" s="27">
        <v>666</v>
      </c>
      <c r="I7" s="27">
        <v>552</v>
      </c>
      <c r="J7" s="29">
        <f t="shared" ref="J7:J17" si="0">I7/H7*100</f>
        <v>82.882882882882882</v>
      </c>
      <c r="K7" s="30">
        <v>720</v>
      </c>
      <c r="L7" s="27">
        <v>12.8</v>
      </c>
      <c r="M7" s="31">
        <v>318</v>
      </c>
      <c r="N7" s="32">
        <f t="shared" ref="N7:N17" si="1">M7/K7*10000</f>
        <v>4416.666666666667</v>
      </c>
      <c r="O7" s="33">
        <f t="shared" ref="O7:O17" si="2">(100-L7)/87*N7</f>
        <v>4426.8199233716477</v>
      </c>
      <c r="P7" s="34">
        <v>11.8</v>
      </c>
      <c r="Q7" s="35">
        <v>39.78</v>
      </c>
      <c r="R7" s="124">
        <v>22.69</v>
      </c>
      <c r="S7" s="140">
        <v>20</v>
      </c>
      <c r="T7" s="141">
        <v>109.25</v>
      </c>
      <c r="U7" s="141">
        <v>15.85</v>
      </c>
      <c r="V7" s="141">
        <v>12.7</v>
      </c>
      <c r="W7" s="141">
        <v>30.6</v>
      </c>
      <c r="X7" s="29">
        <v>1.1499999999999999</v>
      </c>
    </row>
    <row r="8" spans="2:24" s="25" customFormat="1" ht="18.75" x14ac:dyDescent="0.25">
      <c r="B8" s="36">
        <v>3</v>
      </c>
      <c r="C8" s="37" t="s">
        <v>30</v>
      </c>
      <c r="D8" s="37" t="s">
        <v>30</v>
      </c>
      <c r="E8" s="37" t="s">
        <v>31</v>
      </c>
      <c r="F8" s="38">
        <v>0</v>
      </c>
      <c r="G8" s="36">
        <v>500</v>
      </c>
      <c r="H8" s="37">
        <v>526</v>
      </c>
      <c r="I8" s="37">
        <v>628</v>
      </c>
      <c r="J8" s="39">
        <f t="shared" si="0"/>
        <v>119.3916349809886</v>
      </c>
      <c r="K8" s="40">
        <v>720</v>
      </c>
      <c r="L8" s="37">
        <v>16.100000000000001</v>
      </c>
      <c r="M8" s="41">
        <v>310</v>
      </c>
      <c r="N8" s="42">
        <f t="shared" si="1"/>
        <v>4305.5555555555557</v>
      </c>
      <c r="O8" s="43">
        <f t="shared" si="2"/>
        <v>4152.1392081736913</v>
      </c>
      <c r="P8" s="44">
        <v>16.2</v>
      </c>
      <c r="Q8" s="45">
        <v>40.090000000000003</v>
      </c>
      <c r="R8" s="125">
        <v>22.1</v>
      </c>
      <c r="S8" s="142">
        <v>23</v>
      </c>
      <c r="T8" s="143">
        <v>105.1304347826087</v>
      </c>
      <c r="U8" s="143">
        <v>20.956521739130434</v>
      </c>
      <c r="V8" s="143">
        <v>12.217391304347826</v>
      </c>
      <c r="W8" s="143">
        <v>39.043478260869563</v>
      </c>
      <c r="X8" s="39">
        <v>2.5217391304347827</v>
      </c>
    </row>
    <row r="9" spans="2:24" s="25" customFormat="1" ht="18.75" x14ac:dyDescent="0.25">
      <c r="B9" s="46">
        <v>4</v>
      </c>
      <c r="C9" s="47" t="s">
        <v>32</v>
      </c>
      <c r="D9" s="47" t="s">
        <v>32</v>
      </c>
      <c r="E9" s="47" t="s">
        <v>33</v>
      </c>
      <c r="F9" s="48">
        <v>0</v>
      </c>
      <c r="G9" s="46" t="s">
        <v>34</v>
      </c>
      <c r="H9" s="47">
        <v>526</v>
      </c>
      <c r="I9" s="47">
        <v>436</v>
      </c>
      <c r="J9" s="49">
        <f t="shared" si="0"/>
        <v>82.889733840304174</v>
      </c>
      <c r="K9" s="50">
        <v>720</v>
      </c>
      <c r="L9" s="47">
        <v>12.8</v>
      </c>
      <c r="M9" s="51">
        <v>290</v>
      </c>
      <c r="N9" s="42">
        <f t="shared" si="1"/>
        <v>4027.7777777777778</v>
      </c>
      <c r="O9" s="43">
        <f t="shared" si="2"/>
        <v>4037.037037037037</v>
      </c>
      <c r="P9" s="52">
        <v>12.1</v>
      </c>
      <c r="Q9" s="53">
        <v>38.29</v>
      </c>
      <c r="R9" s="126">
        <v>22.16</v>
      </c>
      <c r="S9" s="144">
        <v>97</v>
      </c>
      <c r="T9" s="145">
        <v>93.5</v>
      </c>
      <c r="U9" s="145">
        <v>15.9</v>
      </c>
      <c r="V9" s="145">
        <v>11.9</v>
      </c>
      <c r="W9" s="145">
        <v>57.3</v>
      </c>
      <c r="X9" s="49">
        <v>2.5</v>
      </c>
    </row>
    <row r="10" spans="2:24" s="25" customFormat="1" ht="19.5" thickBot="1" x14ac:dyDescent="0.3">
      <c r="B10" s="54">
        <v>5</v>
      </c>
      <c r="C10" s="55" t="s">
        <v>35</v>
      </c>
      <c r="D10" s="55" t="s">
        <v>36</v>
      </c>
      <c r="E10" s="55" t="s">
        <v>37</v>
      </c>
      <c r="F10" s="56">
        <v>0</v>
      </c>
      <c r="G10" s="54" t="s">
        <v>38</v>
      </c>
      <c r="H10" s="55">
        <v>606</v>
      </c>
      <c r="I10" s="55">
        <v>424</v>
      </c>
      <c r="J10" s="57">
        <f t="shared" si="0"/>
        <v>69.966996699669977</v>
      </c>
      <c r="K10" s="58">
        <v>720</v>
      </c>
      <c r="L10" s="55">
        <v>13.1</v>
      </c>
      <c r="M10" s="59">
        <v>356</v>
      </c>
      <c r="N10" s="60">
        <f t="shared" si="1"/>
        <v>4944.4444444444443</v>
      </c>
      <c r="O10" s="61">
        <f t="shared" si="2"/>
        <v>4938.7611749680718</v>
      </c>
      <c r="P10" s="62">
        <v>12.7</v>
      </c>
      <c r="Q10" s="63">
        <v>39.950000000000003</v>
      </c>
      <c r="R10" s="127">
        <v>22.05</v>
      </c>
      <c r="S10" s="146">
        <v>22</v>
      </c>
      <c r="T10" s="147">
        <v>79.63636363636364</v>
      </c>
      <c r="U10" s="147">
        <v>18.454545454545453</v>
      </c>
      <c r="V10" s="147">
        <v>10.863636363636363</v>
      </c>
      <c r="W10" s="147">
        <v>27.363636363636363</v>
      </c>
      <c r="X10" s="57">
        <v>1.6818181818181819</v>
      </c>
    </row>
    <row r="11" spans="2:24" s="25" customFormat="1" ht="18.75" x14ac:dyDescent="0.25">
      <c r="B11" s="15">
        <v>6</v>
      </c>
      <c r="C11" s="90" t="s">
        <v>23</v>
      </c>
      <c r="D11" s="90" t="s">
        <v>24</v>
      </c>
      <c r="E11" s="16" t="s">
        <v>39</v>
      </c>
      <c r="F11" s="17" t="s">
        <v>40</v>
      </c>
      <c r="G11" s="15" t="s">
        <v>27</v>
      </c>
      <c r="H11" s="16">
        <v>606</v>
      </c>
      <c r="I11" s="16">
        <v>456</v>
      </c>
      <c r="J11" s="18">
        <f t="shared" si="0"/>
        <v>75.247524752475243</v>
      </c>
      <c r="K11" s="19">
        <v>720</v>
      </c>
      <c r="L11" s="16">
        <v>14.6</v>
      </c>
      <c r="M11" s="64">
        <v>338</v>
      </c>
      <c r="N11" s="21">
        <f t="shared" si="1"/>
        <v>4694.4444444444443</v>
      </c>
      <c r="O11" s="22">
        <f t="shared" si="2"/>
        <v>4608.1098339719038</v>
      </c>
      <c r="P11" s="23">
        <v>13.3</v>
      </c>
      <c r="Q11" s="24">
        <v>41.15</v>
      </c>
      <c r="R11" s="123">
        <v>22.21</v>
      </c>
      <c r="S11" s="138">
        <v>22</v>
      </c>
      <c r="T11" s="139">
        <v>102.86363636363636</v>
      </c>
      <c r="U11" s="139">
        <v>21</v>
      </c>
      <c r="V11" s="139">
        <v>10.681818181818182</v>
      </c>
      <c r="W11" s="139">
        <v>26.454545454545453</v>
      </c>
      <c r="X11" s="18">
        <v>1.3636363636363635</v>
      </c>
    </row>
    <row r="12" spans="2:24" s="25" customFormat="1" ht="19.5" thickBot="1" x14ac:dyDescent="0.3">
      <c r="B12" s="26">
        <v>7</v>
      </c>
      <c r="C12" s="91"/>
      <c r="D12" s="91"/>
      <c r="E12" s="27" t="s">
        <v>41</v>
      </c>
      <c r="F12" s="28" t="s">
        <v>40</v>
      </c>
      <c r="G12" s="26" t="s">
        <v>27</v>
      </c>
      <c r="H12" s="27">
        <v>606</v>
      </c>
      <c r="I12" s="27">
        <v>400</v>
      </c>
      <c r="J12" s="29">
        <f t="shared" si="0"/>
        <v>66.006600660065999</v>
      </c>
      <c r="K12" s="58">
        <v>720</v>
      </c>
      <c r="L12" s="55">
        <v>15.6</v>
      </c>
      <c r="M12" s="59">
        <v>340</v>
      </c>
      <c r="N12" s="32">
        <f t="shared" si="1"/>
        <v>4722.2222222222217</v>
      </c>
      <c r="O12" s="33">
        <f t="shared" si="2"/>
        <v>4581.0983397190294</v>
      </c>
      <c r="P12" s="34">
        <v>15.5</v>
      </c>
      <c r="Q12" s="35">
        <v>39.68</v>
      </c>
      <c r="R12" s="124">
        <v>21.99</v>
      </c>
      <c r="S12" s="140">
        <v>93</v>
      </c>
      <c r="T12" s="141">
        <v>108.4</v>
      </c>
      <c r="U12" s="141">
        <v>20.2</v>
      </c>
      <c r="V12" s="141">
        <v>10.6</v>
      </c>
      <c r="W12" s="141">
        <v>24.7</v>
      </c>
      <c r="X12" s="29">
        <v>0.9</v>
      </c>
    </row>
    <row r="13" spans="2:24" s="25" customFormat="1" ht="18.75" x14ac:dyDescent="0.25">
      <c r="B13" s="36">
        <v>8</v>
      </c>
      <c r="C13" s="37" t="s">
        <v>30</v>
      </c>
      <c r="D13" s="37" t="s">
        <v>30</v>
      </c>
      <c r="E13" s="37" t="s">
        <v>42</v>
      </c>
      <c r="F13" s="38" t="s">
        <v>43</v>
      </c>
      <c r="G13" s="36">
        <v>450</v>
      </c>
      <c r="H13" s="37">
        <v>470</v>
      </c>
      <c r="I13" s="37">
        <v>350</v>
      </c>
      <c r="J13" s="39">
        <f t="shared" si="0"/>
        <v>74.468085106382972</v>
      </c>
      <c r="K13" s="15">
        <v>720</v>
      </c>
      <c r="L13" s="16">
        <v>27.6</v>
      </c>
      <c r="M13" s="17">
        <v>350</v>
      </c>
      <c r="N13" s="42">
        <f t="shared" si="1"/>
        <v>4861.1111111111113</v>
      </c>
      <c r="O13" s="65">
        <f>(100-L13)/87*N13</f>
        <v>4045.3384418901665</v>
      </c>
      <c r="P13" s="44">
        <v>27.1</v>
      </c>
      <c r="Q13" s="45">
        <v>43.95</v>
      </c>
      <c r="R13" s="128"/>
      <c r="S13" s="142">
        <v>21</v>
      </c>
      <c r="T13" s="143">
        <v>125.61904761904762</v>
      </c>
      <c r="U13" s="143">
        <v>24.238095238095237</v>
      </c>
      <c r="V13" s="143">
        <v>12.047619047619047</v>
      </c>
      <c r="W13" s="143">
        <v>31.80952380952381</v>
      </c>
      <c r="X13" s="39">
        <v>1.9523809523809523</v>
      </c>
    </row>
    <row r="14" spans="2:24" s="25" customFormat="1" ht="18.75" x14ac:dyDescent="0.25">
      <c r="B14" s="46">
        <v>9</v>
      </c>
      <c r="C14" s="47" t="s">
        <v>44</v>
      </c>
      <c r="D14" s="47" t="s">
        <v>45</v>
      </c>
      <c r="E14" s="47" t="s">
        <v>46</v>
      </c>
      <c r="F14" s="48" t="s">
        <v>43</v>
      </c>
      <c r="G14" s="46">
        <v>500</v>
      </c>
      <c r="H14" s="47">
        <v>526</v>
      </c>
      <c r="I14" s="47">
        <v>314</v>
      </c>
      <c r="J14" s="49">
        <f t="shared" si="0"/>
        <v>59.695817490494299</v>
      </c>
      <c r="K14" s="46">
        <v>720</v>
      </c>
      <c r="L14" s="37">
        <v>25.8</v>
      </c>
      <c r="M14" s="48">
        <v>350</v>
      </c>
      <c r="N14" s="42">
        <f t="shared" si="1"/>
        <v>4861.1111111111113</v>
      </c>
      <c r="O14" s="65">
        <f>(100-L14)/87*N14</f>
        <v>4145.9131545338441</v>
      </c>
      <c r="P14" s="52">
        <v>25.3</v>
      </c>
      <c r="Q14" s="53">
        <v>43.76</v>
      </c>
      <c r="R14" s="129"/>
      <c r="S14" s="144">
        <v>22</v>
      </c>
      <c r="T14" s="145">
        <v>103.09090909090909</v>
      </c>
      <c r="U14" s="145">
        <v>20.318181818181817</v>
      </c>
      <c r="V14" s="145">
        <v>12.818181818181818</v>
      </c>
      <c r="W14" s="145">
        <v>38.590909090909093</v>
      </c>
      <c r="X14" s="49">
        <v>2.6363636363636362</v>
      </c>
    </row>
    <row r="15" spans="2:24" s="25" customFormat="1" ht="18.75" x14ac:dyDescent="0.25">
      <c r="B15" s="46">
        <v>10</v>
      </c>
      <c r="C15" s="47" t="s">
        <v>35</v>
      </c>
      <c r="D15" s="47" t="s">
        <v>36</v>
      </c>
      <c r="E15" s="47" t="s">
        <v>47</v>
      </c>
      <c r="F15" s="48" t="s">
        <v>43</v>
      </c>
      <c r="G15" s="46" t="s">
        <v>48</v>
      </c>
      <c r="H15" s="47">
        <v>526</v>
      </c>
      <c r="I15" s="47">
        <v>422</v>
      </c>
      <c r="J15" s="49">
        <f t="shared" si="0"/>
        <v>80.228136882129277</v>
      </c>
      <c r="K15" s="46">
        <v>720</v>
      </c>
      <c r="L15" s="47">
        <v>15.3</v>
      </c>
      <c r="M15" s="48">
        <v>356</v>
      </c>
      <c r="N15" s="42">
        <f t="shared" si="1"/>
        <v>4944.4444444444443</v>
      </c>
      <c r="O15" s="43">
        <f t="shared" si="2"/>
        <v>4813.7292464878674</v>
      </c>
      <c r="P15" s="52">
        <v>14.9</v>
      </c>
      <c r="Q15" s="53">
        <v>40.49</v>
      </c>
      <c r="R15" s="126">
        <v>22.35</v>
      </c>
      <c r="S15" s="144">
        <v>101</v>
      </c>
      <c r="T15" s="145">
        <v>106.4</v>
      </c>
      <c r="U15" s="145">
        <v>21.8</v>
      </c>
      <c r="V15" s="145">
        <v>11.4</v>
      </c>
      <c r="W15" s="145">
        <v>29.4</v>
      </c>
      <c r="X15" s="49">
        <v>1</v>
      </c>
    </row>
    <row r="16" spans="2:24" s="25" customFormat="1" ht="19.5" thickBot="1" x14ac:dyDescent="0.3">
      <c r="B16" s="54">
        <v>11</v>
      </c>
      <c r="C16" s="55" t="s">
        <v>49</v>
      </c>
      <c r="D16" s="55" t="s">
        <v>45</v>
      </c>
      <c r="E16" s="55" t="s">
        <v>50</v>
      </c>
      <c r="F16" s="56" t="s">
        <v>43</v>
      </c>
      <c r="G16" s="54">
        <v>600</v>
      </c>
      <c r="H16" s="55">
        <v>606</v>
      </c>
      <c r="I16" s="55">
        <v>334</v>
      </c>
      <c r="J16" s="57">
        <f t="shared" si="0"/>
        <v>55.115511551155116</v>
      </c>
      <c r="K16" s="26">
        <v>720</v>
      </c>
      <c r="L16" s="27">
        <v>13.3</v>
      </c>
      <c r="M16" s="28">
        <v>336</v>
      </c>
      <c r="N16" s="60">
        <f t="shared" si="1"/>
        <v>4666.666666666667</v>
      </c>
      <c r="O16" s="61">
        <f t="shared" si="2"/>
        <v>4650.5747126436781</v>
      </c>
      <c r="P16" s="62">
        <v>11.6</v>
      </c>
      <c r="Q16" s="63">
        <v>36.770000000000003</v>
      </c>
      <c r="R16" s="127">
        <v>23.29</v>
      </c>
      <c r="S16" s="146">
        <v>102</v>
      </c>
      <c r="T16" s="147">
        <v>80</v>
      </c>
      <c r="U16" s="147">
        <v>15.5</v>
      </c>
      <c r="V16" s="147">
        <v>11.3</v>
      </c>
      <c r="W16" s="147">
        <v>29.7</v>
      </c>
      <c r="X16" s="57">
        <v>1.6</v>
      </c>
    </row>
    <row r="17" spans="2:24" s="25" customFormat="1" ht="19.5" thickBot="1" x14ac:dyDescent="0.3">
      <c r="B17" s="66">
        <v>12</v>
      </c>
      <c r="C17" s="67" t="s">
        <v>30</v>
      </c>
      <c r="D17" s="67" t="s">
        <v>30</v>
      </c>
      <c r="E17" s="67" t="s">
        <v>51</v>
      </c>
      <c r="F17" s="68" t="s">
        <v>52</v>
      </c>
      <c r="G17" s="66">
        <v>400</v>
      </c>
      <c r="H17" s="67">
        <v>434</v>
      </c>
      <c r="I17" s="67">
        <v>360</v>
      </c>
      <c r="J17" s="69">
        <f t="shared" si="0"/>
        <v>82.94930875576037</v>
      </c>
      <c r="K17" s="70">
        <v>720</v>
      </c>
      <c r="L17" s="67">
        <v>13.7</v>
      </c>
      <c r="M17" s="71">
        <v>318</v>
      </c>
      <c r="N17" s="72">
        <f t="shared" si="1"/>
        <v>4416.666666666667</v>
      </c>
      <c r="O17" s="73">
        <f t="shared" si="2"/>
        <v>4381.1302681992338</v>
      </c>
      <c r="P17" s="74">
        <v>12.9</v>
      </c>
      <c r="Q17" s="75">
        <v>38.99</v>
      </c>
      <c r="R17" s="130">
        <v>23.44</v>
      </c>
      <c r="S17" s="148">
        <v>96</v>
      </c>
      <c r="T17" s="149">
        <v>124</v>
      </c>
      <c r="U17" s="149">
        <v>21.2</v>
      </c>
      <c r="V17" s="149">
        <v>12.5</v>
      </c>
      <c r="W17" s="149">
        <v>35.799999999999997</v>
      </c>
      <c r="X17" s="69">
        <v>1.7</v>
      </c>
    </row>
    <row r="18" spans="2:24" s="83" customFormat="1" ht="19.5" thickBot="1" x14ac:dyDescent="0.3">
      <c r="B18" s="107" t="s">
        <v>53</v>
      </c>
      <c r="C18" s="108"/>
      <c r="D18" s="108"/>
      <c r="E18" s="108"/>
      <c r="F18" s="108"/>
      <c r="G18" s="108"/>
      <c r="H18" s="108"/>
      <c r="I18" s="108"/>
      <c r="J18" s="76">
        <f>AVERAGE(J6:J17)</f>
        <v>77.612540368949297</v>
      </c>
      <c r="K18" s="77"/>
      <c r="L18" s="78">
        <f t="shared" ref="L18:R18" si="3">AVERAGE(L6:L17)</f>
        <v>16.083333333333332</v>
      </c>
      <c r="M18" s="76"/>
      <c r="N18" s="79">
        <f t="shared" si="3"/>
        <v>4543.9814814814808</v>
      </c>
      <c r="O18" s="80">
        <f t="shared" si="3"/>
        <v>4373.0683269476376</v>
      </c>
      <c r="P18" s="81">
        <f t="shared" si="3"/>
        <v>15.4</v>
      </c>
      <c r="Q18" s="82">
        <f t="shared" si="3"/>
        <v>40.158333333333331</v>
      </c>
      <c r="R18" s="131">
        <f t="shared" si="3"/>
        <v>22.463999999999999</v>
      </c>
      <c r="S18" s="77">
        <f>AVERAGE(S6:S17)</f>
        <v>59.083333333333336</v>
      </c>
      <c r="T18" s="150">
        <f t="shared" ref="T18:X18" si="4">AVERAGE(T6:T17)</f>
        <v>103.05753262438044</v>
      </c>
      <c r="U18" s="150">
        <f t="shared" si="4"/>
        <v>19.33477868749608</v>
      </c>
      <c r="V18" s="150">
        <f t="shared" si="4"/>
        <v>11.744053892966937</v>
      </c>
      <c r="W18" s="150">
        <f t="shared" si="4"/>
        <v>34.080174414957021</v>
      </c>
      <c r="X18" s="151">
        <f t="shared" si="4"/>
        <v>1.7671615220528265</v>
      </c>
    </row>
    <row r="19" spans="2:24" ht="13.5" thickBot="1" x14ac:dyDescent="0.3"/>
    <row r="20" spans="2:24" ht="13.5" thickBot="1" x14ac:dyDescent="0.3">
      <c r="B20" s="109" t="s">
        <v>54</v>
      </c>
      <c r="C20" s="110"/>
      <c r="D20" s="110"/>
      <c r="E20" s="110"/>
      <c r="F20" s="110"/>
      <c r="G20" s="110"/>
      <c r="H20" s="111"/>
      <c r="I20" s="5"/>
      <c r="J20" s="5"/>
    </row>
    <row r="21" spans="2:24" s="6" customFormat="1" x14ac:dyDescent="0.25">
      <c r="B21" s="5"/>
      <c r="C21" s="5"/>
      <c r="D21" s="5"/>
      <c r="E21" s="5"/>
      <c r="F21" s="5"/>
      <c r="G21" s="5"/>
      <c r="H21" s="5"/>
      <c r="I21" s="1"/>
      <c r="J21" s="1"/>
      <c r="K21" s="84"/>
      <c r="L21" s="84"/>
      <c r="M21" s="3"/>
    </row>
    <row r="22" spans="2:24" s="25" customFormat="1" ht="18.75" x14ac:dyDescent="0.25">
      <c r="B22" s="112" t="s">
        <v>55</v>
      </c>
      <c r="C22" s="112"/>
      <c r="D22" s="85" t="s">
        <v>56</v>
      </c>
      <c r="K22" s="83"/>
      <c r="L22" s="83"/>
      <c r="M22" s="86"/>
    </row>
    <row r="23" spans="2:24" s="25" customFormat="1" ht="18.75" x14ac:dyDescent="0.25">
      <c r="B23" s="113" t="s">
        <v>57</v>
      </c>
      <c r="C23" s="113"/>
      <c r="D23" s="87" t="s">
        <v>58</v>
      </c>
      <c r="G23" s="88"/>
      <c r="I23" s="89"/>
      <c r="J23" s="89"/>
      <c r="K23" s="83"/>
      <c r="L23" s="83"/>
      <c r="M23" s="86"/>
    </row>
    <row r="24" spans="2:24" s="25" customFormat="1" ht="18.75" x14ac:dyDescent="0.25">
      <c r="B24" s="113" t="s">
        <v>59</v>
      </c>
      <c r="C24" s="113"/>
      <c r="D24" s="85" t="s">
        <v>60</v>
      </c>
      <c r="E24" s="114" t="s">
        <v>61</v>
      </c>
      <c r="F24" s="114"/>
      <c r="G24" s="114"/>
      <c r="H24" s="114" t="s">
        <v>62</v>
      </c>
      <c r="I24" s="114"/>
      <c r="J24" s="114"/>
      <c r="K24" s="115" t="s">
        <v>63</v>
      </c>
      <c r="L24" s="115"/>
    </row>
    <row r="25" spans="2:24" s="25" customFormat="1" ht="18.75" x14ac:dyDescent="0.25">
      <c r="B25" s="116" t="s">
        <v>64</v>
      </c>
      <c r="C25" s="116"/>
      <c r="D25" s="118" t="s">
        <v>65</v>
      </c>
      <c r="E25" s="118" t="s">
        <v>66</v>
      </c>
      <c r="F25" s="118"/>
      <c r="G25" s="118"/>
      <c r="H25" s="119" t="s">
        <v>67</v>
      </c>
      <c r="I25" s="119"/>
      <c r="J25" s="119"/>
      <c r="K25" s="120" t="s">
        <v>68</v>
      </c>
      <c r="L25" s="120"/>
      <c r="M25" s="86"/>
    </row>
    <row r="26" spans="2:24" s="25" customFormat="1" ht="18.75" x14ac:dyDescent="0.25">
      <c r="B26" s="117"/>
      <c r="C26" s="117"/>
      <c r="D26" s="118"/>
      <c r="E26" s="118"/>
      <c r="F26" s="118"/>
      <c r="G26" s="118"/>
      <c r="H26" s="119" t="s">
        <v>69</v>
      </c>
      <c r="I26" s="119"/>
      <c r="J26" s="119"/>
      <c r="K26" s="115" t="s">
        <v>70</v>
      </c>
      <c r="L26" s="115"/>
    </row>
    <row r="27" spans="2:24" s="25" customFormat="1" ht="18.75" x14ac:dyDescent="0.25">
      <c r="B27" s="117"/>
      <c r="C27" s="117"/>
      <c r="D27" s="114"/>
      <c r="E27" s="114"/>
      <c r="F27" s="114"/>
      <c r="G27" s="114"/>
      <c r="H27" s="119" t="s">
        <v>71</v>
      </c>
      <c r="I27" s="119"/>
      <c r="J27" s="119"/>
      <c r="K27" s="115" t="s">
        <v>72</v>
      </c>
      <c r="L27" s="115"/>
      <c r="M27" s="86"/>
    </row>
    <row r="28" spans="2:24" s="25" customFormat="1" ht="18.75" x14ac:dyDescent="0.25">
      <c r="B28" s="117"/>
      <c r="C28" s="117"/>
      <c r="D28" s="121" t="s">
        <v>73</v>
      </c>
      <c r="E28" s="121" t="s">
        <v>74</v>
      </c>
      <c r="F28" s="121"/>
      <c r="G28" s="121"/>
      <c r="H28" s="119" t="s">
        <v>75</v>
      </c>
      <c r="I28" s="119"/>
      <c r="J28" s="119"/>
      <c r="K28" s="120" t="s">
        <v>76</v>
      </c>
      <c r="L28" s="120"/>
      <c r="M28" s="86"/>
    </row>
    <row r="29" spans="2:24" s="25" customFormat="1" ht="18.75" x14ac:dyDescent="0.25">
      <c r="B29" s="117"/>
      <c r="C29" s="117"/>
      <c r="D29" s="118"/>
      <c r="E29" s="118"/>
      <c r="F29" s="118"/>
      <c r="G29" s="118"/>
      <c r="H29" s="119" t="s">
        <v>77</v>
      </c>
      <c r="I29" s="119"/>
      <c r="J29" s="119"/>
      <c r="K29" s="115" t="s">
        <v>78</v>
      </c>
      <c r="L29" s="115"/>
      <c r="M29" s="86"/>
    </row>
    <row r="30" spans="2:24" s="25" customFormat="1" ht="18.75" x14ac:dyDescent="0.25">
      <c r="B30" s="112"/>
      <c r="C30" s="112"/>
      <c r="D30" s="114"/>
      <c r="E30" s="114"/>
      <c r="F30" s="114"/>
      <c r="G30" s="114"/>
      <c r="H30" s="119" t="s">
        <v>79</v>
      </c>
      <c r="I30" s="119"/>
      <c r="J30" s="119"/>
      <c r="K30" s="115" t="s">
        <v>80</v>
      </c>
      <c r="L30" s="115"/>
      <c r="M30" s="86"/>
    </row>
    <row r="31" spans="2:24" s="25" customFormat="1" ht="18.75" x14ac:dyDescent="0.25">
      <c r="B31" s="112" t="s">
        <v>81</v>
      </c>
      <c r="C31" s="112"/>
      <c r="D31" s="87" t="s">
        <v>82</v>
      </c>
      <c r="E31" s="89"/>
      <c r="F31" s="89"/>
      <c r="G31" s="89"/>
      <c r="M31" s="86"/>
    </row>
  </sheetData>
  <mergeCells count="44">
    <mergeCell ref="S4:X4"/>
    <mergeCell ref="G2:U2"/>
    <mergeCell ref="B31:C31"/>
    <mergeCell ref="D28:D30"/>
    <mergeCell ref="E28:G30"/>
    <mergeCell ref="H28:J28"/>
    <mergeCell ref="K28:L28"/>
    <mergeCell ref="H29:J29"/>
    <mergeCell ref="K29:L29"/>
    <mergeCell ref="H30:J30"/>
    <mergeCell ref="K30:L30"/>
    <mergeCell ref="B24:C24"/>
    <mergeCell ref="E24:G24"/>
    <mergeCell ref="H24:J24"/>
    <mergeCell ref="K24:L24"/>
    <mergeCell ref="B25:C30"/>
    <mergeCell ref="D25:D27"/>
    <mergeCell ref="E25:G27"/>
    <mergeCell ref="H25:J25"/>
    <mergeCell ref="K25:L25"/>
    <mergeCell ref="H26:J26"/>
    <mergeCell ref="K26:L26"/>
    <mergeCell ref="H27:J27"/>
    <mergeCell ref="K27:L27"/>
    <mergeCell ref="D6:D7"/>
    <mergeCell ref="B18:I18"/>
    <mergeCell ref="B20:H20"/>
    <mergeCell ref="B22:C22"/>
    <mergeCell ref="B23:C23"/>
    <mergeCell ref="C11:C12"/>
    <mergeCell ref="D11:D12"/>
    <mergeCell ref="B2:F2"/>
    <mergeCell ref="V2:X2"/>
    <mergeCell ref="B4:B5"/>
    <mergeCell ref="C4:C5"/>
    <mergeCell ref="D4:D5"/>
    <mergeCell ref="E4:E5"/>
    <mergeCell ref="F4:F5"/>
    <mergeCell ref="G4:H4"/>
    <mergeCell ref="I4:J4"/>
    <mergeCell ref="K4:M4"/>
    <mergeCell ref="N4:O4"/>
    <mergeCell ref="P4:R4"/>
    <mergeCell ref="C6:C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2024-03-01T10:53:35Z</dcterms:modified>
</cp:coreProperties>
</file>