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3665" windowHeight="12645"/>
  </bookViews>
  <sheets>
    <sheet name="kladari" sheetId="4" r:id="rId1"/>
  </sheets>
  <definedNames>
    <definedName name="_xlnm.Print_Area" localSheetId="0">kladari!$A$1:$R$18</definedName>
  </definedNames>
  <calcPr calcId="162913"/>
</workbook>
</file>

<file path=xl/calcChain.xml><?xml version="1.0" encoding="utf-8"?>
<calcChain xmlns="http://schemas.openxmlformats.org/spreadsheetml/2006/main">
  <c r="H16" i="4" l="1"/>
  <c r="I16" i="4"/>
  <c r="J7" i="4"/>
  <c r="K7" i="4" s="1"/>
  <c r="J8" i="4"/>
  <c r="K8" i="4" s="1"/>
  <c r="J9" i="4"/>
  <c r="K9" i="4" s="1"/>
  <c r="J10" i="4"/>
  <c r="K10" i="4" s="1"/>
  <c r="J11" i="4"/>
  <c r="K11" i="4" s="1"/>
  <c r="J12" i="4"/>
  <c r="K12" i="4" s="1"/>
  <c r="J13" i="4"/>
  <c r="K13" i="4" s="1"/>
  <c r="J14" i="4"/>
  <c r="K14" i="4" s="1"/>
  <c r="J15" i="4"/>
  <c r="K15" i="4" s="1"/>
  <c r="J6" i="4"/>
  <c r="G16" i="4"/>
  <c r="J16" i="4" l="1"/>
  <c r="K6" i="4"/>
  <c r="K16" i="4" s="1"/>
</calcChain>
</file>

<file path=xl/sharedStrings.xml><?xml version="1.0" encoding="utf-8"?>
<sst xmlns="http://schemas.openxmlformats.org/spreadsheetml/2006/main" count="61" uniqueCount="55">
  <si>
    <t>red. br.</t>
  </si>
  <si>
    <t>institut</t>
  </si>
  <si>
    <t>gz</t>
  </si>
  <si>
    <t>sorta</t>
  </si>
  <si>
    <t>vlaga (%)</t>
  </si>
  <si>
    <t xml:space="preserve">kg </t>
  </si>
  <si>
    <t>sirovo</t>
  </si>
  <si>
    <t>13%</t>
  </si>
  <si>
    <t>prosjek/ukupno</t>
  </si>
  <si>
    <t>norma sjetve /ha</t>
  </si>
  <si>
    <t>prinos - kg/ha</t>
  </si>
  <si>
    <r>
      <t>površina u žetvi - m</t>
    </r>
    <r>
      <rPr>
        <b/>
        <sz val="12"/>
        <color theme="1"/>
        <rFont val="Calibri"/>
        <family val="2"/>
        <charset val="238"/>
      </rPr>
      <t>²</t>
    </r>
  </si>
  <si>
    <t>BL</t>
  </si>
  <si>
    <t>Sonja</t>
  </si>
  <si>
    <t>Delta</t>
  </si>
  <si>
    <t>Dukat</t>
  </si>
  <si>
    <t>Galeb</t>
  </si>
  <si>
    <t>I</t>
  </si>
  <si>
    <t>Raiffeisen</t>
  </si>
  <si>
    <t>Gala</t>
  </si>
  <si>
    <t>NS</t>
  </si>
  <si>
    <t>Merkur</t>
  </si>
  <si>
    <t>OO</t>
  </si>
  <si>
    <t xml:space="preserve">O </t>
  </si>
  <si>
    <t>O</t>
  </si>
  <si>
    <t>O/I</t>
  </si>
  <si>
    <t>Valjevka</t>
  </si>
  <si>
    <t>Vulkan</t>
  </si>
  <si>
    <t>Atlas</t>
  </si>
  <si>
    <t>Maximus</t>
  </si>
  <si>
    <t>Apolo</t>
  </si>
  <si>
    <t>predusjev</t>
  </si>
  <si>
    <t>sjetva</t>
  </si>
  <si>
    <t>đubrenje</t>
  </si>
  <si>
    <t>osnovno</t>
  </si>
  <si>
    <t>zaštita</t>
  </si>
  <si>
    <t>pre-em</t>
  </si>
  <si>
    <t>Mont</t>
  </si>
  <si>
    <t>dan polja</t>
  </si>
  <si>
    <t>žetva</t>
  </si>
  <si>
    <t>kukuruz</t>
  </si>
  <si>
    <t xml:space="preserve">27.04.2018. </t>
  </si>
  <si>
    <t>20.09.2018.</t>
  </si>
  <si>
    <t>mart 2018.</t>
  </si>
  <si>
    <t>200 kg/ha</t>
  </si>
  <si>
    <t>NPK (15-15-15)</t>
  </si>
  <si>
    <t>prihrana</t>
  </si>
  <si>
    <t>KAN (27%)</t>
  </si>
  <si>
    <t>150 kg/ha</t>
  </si>
  <si>
    <t>05.06.2018.</t>
  </si>
  <si>
    <t>30.04.2018.</t>
  </si>
  <si>
    <t>Senkor</t>
  </si>
  <si>
    <t>0,6 l/ha</t>
  </si>
  <si>
    <t>1,2 l/ha</t>
  </si>
  <si>
    <t>Makro sortni ogled soje - Kladari, Đuro Cvijić - 2018.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</si>
</sst>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3" fontId="3" fillId="0" borderId="26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/>
    </xf>
    <xf numFmtId="16" fontId="2" fillId="0" borderId="30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9" xfId="0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7"/>
  <sheetViews>
    <sheetView tabSelected="1" zoomScaleNormal="100" workbookViewId="0">
      <selection activeCell="J5" sqref="J5"/>
    </sheetView>
  </sheetViews>
  <sheetFormatPr defaultRowHeight="20.100000000000001" customHeight="1" x14ac:dyDescent="0.25"/>
  <cols>
    <col min="1" max="1" width="2.28515625" style="1" customWidth="1"/>
    <col min="2" max="2" width="9.140625" style="1" customWidth="1"/>
    <col min="3" max="3" width="12.85546875" style="1" customWidth="1"/>
    <col min="4" max="4" width="15.7109375" style="1" customWidth="1"/>
    <col min="5" max="5" width="11.5703125" style="1" customWidth="1"/>
    <col min="6" max="6" width="15.5703125" style="3" customWidth="1"/>
    <col min="7" max="7" width="11.5703125" style="3" customWidth="1"/>
    <col min="8" max="8" width="9.85546875" style="1" bestFit="1" customWidth="1"/>
    <col min="9" max="9" width="10.5703125" style="4" customWidth="1"/>
    <col min="10" max="10" width="15.5703125" style="1" customWidth="1"/>
    <col min="11" max="11" width="17.7109375" style="1" customWidth="1"/>
    <col min="12" max="12" width="3.85546875" style="1" customWidth="1"/>
    <col min="13" max="13" width="9.140625" style="1"/>
    <col min="14" max="14" width="10" style="1" bestFit="1" customWidth="1"/>
    <col min="15" max="15" width="12.42578125" style="1" bestFit="1" customWidth="1"/>
    <col min="16" max="16" width="11.42578125" style="1" bestFit="1" customWidth="1"/>
    <col min="17" max="17" width="15.140625" style="1" bestFit="1" customWidth="1"/>
    <col min="18" max="18" width="10.28515625" style="68" bestFit="1" customWidth="1"/>
    <col min="19" max="16384" width="9.140625" style="1"/>
  </cols>
  <sheetData>
    <row r="1" spans="2:19" ht="20.100000000000001" customHeight="1" thickBot="1" x14ac:dyDescent="0.3"/>
    <row r="2" spans="2:19" ht="20.100000000000001" customHeight="1" thickBot="1" x14ac:dyDescent="0.3">
      <c r="B2" s="78" t="s">
        <v>54</v>
      </c>
      <c r="C2" s="79"/>
      <c r="D2" s="79"/>
      <c r="E2" s="79"/>
      <c r="F2" s="79"/>
      <c r="G2" s="79"/>
      <c r="H2" s="79"/>
      <c r="I2" s="79"/>
      <c r="J2" s="79"/>
      <c r="K2" s="80"/>
    </row>
    <row r="3" spans="2:19" ht="20.100000000000001" customHeight="1" thickBot="1" x14ac:dyDescent="0.3">
      <c r="B3" s="5"/>
      <c r="C3" s="5"/>
      <c r="D3" s="5"/>
      <c r="E3" s="5"/>
      <c r="F3" s="6"/>
      <c r="G3" s="6"/>
      <c r="H3" s="5"/>
      <c r="I3" s="7"/>
      <c r="J3" s="5"/>
      <c r="K3" s="5"/>
    </row>
    <row r="4" spans="2:19" s="2" customFormat="1" ht="24" customHeight="1" x14ac:dyDescent="0.25">
      <c r="B4" s="81" t="s">
        <v>0</v>
      </c>
      <c r="C4" s="83" t="s">
        <v>1</v>
      </c>
      <c r="D4" s="83" t="s">
        <v>3</v>
      </c>
      <c r="E4" s="85" t="s">
        <v>2</v>
      </c>
      <c r="F4" s="87" t="s">
        <v>9</v>
      </c>
      <c r="G4" s="89" t="s">
        <v>11</v>
      </c>
      <c r="H4" s="91" t="s">
        <v>4</v>
      </c>
      <c r="I4" s="93" t="s">
        <v>5</v>
      </c>
      <c r="J4" s="95" t="s">
        <v>10</v>
      </c>
      <c r="K4" s="96"/>
      <c r="N4" s="57" t="s">
        <v>31</v>
      </c>
      <c r="O4" s="58" t="s">
        <v>40</v>
      </c>
      <c r="P4" s="58"/>
      <c r="Q4" s="58"/>
      <c r="R4" s="71"/>
    </row>
    <row r="5" spans="2:19" s="2" customFormat="1" ht="24" customHeight="1" thickBot="1" x14ac:dyDescent="0.3">
      <c r="B5" s="82"/>
      <c r="C5" s="84"/>
      <c r="D5" s="84"/>
      <c r="E5" s="86"/>
      <c r="F5" s="88"/>
      <c r="G5" s="90"/>
      <c r="H5" s="92"/>
      <c r="I5" s="94"/>
      <c r="J5" s="54" t="s">
        <v>6</v>
      </c>
      <c r="K5" s="36" t="s">
        <v>7</v>
      </c>
      <c r="N5" s="59" t="s">
        <v>32</v>
      </c>
      <c r="O5" s="60" t="s">
        <v>41</v>
      </c>
      <c r="P5" s="61"/>
      <c r="Q5" s="61"/>
      <c r="R5" s="72"/>
    </row>
    <row r="6" spans="2:19" ht="24" customHeight="1" thickBot="1" x14ac:dyDescent="0.3">
      <c r="B6" s="41">
        <v>1</v>
      </c>
      <c r="C6" s="35" t="s">
        <v>12</v>
      </c>
      <c r="D6" s="42" t="s">
        <v>13</v>
      </c>
      <c r="E6" s="43" t="s">
        <v>24</v>
      </c>
      <c r="F6" s="44">
        <v>600000</v>
      </c>
      <c r="G6" s="45">
        <v>462</v>
      </c>
      <c r="H6" s="46">
        <v>16.100000000000001</v>
      </c>
      <c r="I6" s="52">
        <v>195</v>
      </c>
      <c r="J6" s="55">
        <f>I6/G6*10000</f>
        <v>4220.7792207792209</v>
      </c>
      <c r="K6" s="47">
        <f>(100-H6)/87*J6</f>
        <v>4070.383639349157</v>
      </c>
      <c r="N6" s="97" t="s">
        <v>33</v>
      </c>
      <c r="O6" s="62" t="s">
        <v>43</v>
      </c>
      <c r="P6" s="62" t="s">
        <v>34</v>
      </c>
      <c r="Q6" s="62" t="s">
        <v>45</v>
      </c>
      <c r="R6" s="63" t="s">
        <v>44</v>
      </c>
      <c r="S6" s="70"/>
    </row>
    <row r="7" spans="2:19" ht="24" customHeight="1" x14ac:dyDescent="0.25">
      <c r="B7" s="13">
        <v>2</v>
      </c>
      <c r="C7" s="74" t="s">
        <v>14</v>
      </c>
      <c r="D7" s="14" t="s">
        <v>16</v>
      </c>
      <c r="E7" s="48" t="s">
        <v>17</v>
      </c>
      <c r="F7" s="23">
        <v>450000</v>
      </c>
      <c r="G7" s="15">
        <v>462</v>
      </c>
      <c r="H7" s="16">
        <v>13.4</v>
      </c>
      <c r="I7" s="29">
        <v>175</v>
      </c>
      <c r="J7" s="32">
        <f t="shared" ref="J7:J15" si="0">I7/G7*10000</f>
        <v>3787.878787878788</v>
      </c>
      <c r="K7" s="17">
        <f t="shared" ref="K7:K15" si="1">(100-H7)/87*J7</f>
        <v>3770.4632532218739</v>
      </c>
      <c r="N7" s="98"/>
      <c r="O7" s="66" t="s">
        <v>49</v>
      </c>
      <c r="P7" s="66" t="s">
        <v>46</v>
      </c>
      <c r="Q7" s="66" t="s">
        <v>47</v>
      </c>
      <c r="R7" s="67" t="s">
        <v>48</v>
      </c>
      <c r="S7" s="70"/>
    </row>
    <row r="8" spans="2:19" ht="24" customHeight="1" thickBot="1" x14ac:dyDescent="0.3">
      <c r="B8" s="18">
        <v>3</v>
      </c>
      <c r="C8" s="76"/>
      <c r="D8" s="49" t="s">
        <v>15</v>
      </c>
      <c r="E8" s="50" t="s">
        <v>23</v>
      </c>
      <c r="F8" s="25">
        <v>500000</v>
      </c>
      <c r="G8" s="20">
        <v>462</v>
      </c>
      <c r="H8" s="21">
        <v>13.9</v>
      </c>
      <c r="I8" s="31">
        <v>146</v>
      </c>
      <c r="J8" s="34">
        <f t="shared" si="0"/>
        <v>3160.1731601731603</v>
      </c>
      <c r="K8" s="22">
        <f t="shared" si="1"/>
        <v>3127.4817136886104</v>
      </c>
      <c r="N8" s="97" t="s">
        <v>35</v>
      </c>
      <c r="O8" s="100" t="s">
        <v>50</v>
      </c>
      <c r="P8" s="100" t="s">
        <v>36</v>
      </c>
      <c r="Q8" s="64" t="s">
        <v>51</v>
      </c>
      <c r="R8" s="65" t="s">
        <v>52</v>
      </c>
    </row>
    <row r="9" spans="2:19" ht="24" customHeight="1" thickBot="1" x14ac:dyDescent="0.3">
      <c r="B9" s="41">
        <v>4</v>
      </c>
      <c r="C9" s="35" t="s">
        <v>18</v>
      </c>
      <c r="D9" s="35" t="s">
        <v>19</v>
      </c>
      <c r="E9" s="51" t="s">
        <v>25</v>
      </c>
      <c r="F9" s="44">
        <v>650000</v>
      </c>
      <c r="G9" s="45">
        <v>462</v>
      </c>
      <c r="H9" s="46">
        <v>14.1</v>
      </c>
      <c r="I9" s="52">
        <v>163</v>
      </c>
      <c r="J9" s="55">
        <f t="shared" si="0"/>
        <v>3528.1385281385278</v>
      </c>
      <c r="K9" s="47">
        <f t="shared" si="1"/>
        <v>3483.529880081604</v>
      </c>
      <c r="N9" s="99"/>
      <c r="O9" s="101"/>
      <c r="P9" s="101"/>
      <c r="Q9" s="66" t="s">
        <v>37</v>
      </c>
      <c r="R9" s="67" t="s">
        <v>53</v>
      </c>
    </row>
    <row r="10" spans="2:19" ht="24" customHeight="1" x14ac:dyDescent="0.25">
      <c r="B10" s="13">
        <v>5</v>
      </c>
      <c r="C10" s="74" t="s">
        <v>20</v>
      </c>
      <c r="D10" s="14" t="s">
        <v>21</v>
      </c>
      <c r="E10" s="48" t="s">
        <v>22</v>
      </c>
      <c r="F10" s="23">
        <v>600000</v>
      </c>
      <c r="G10" s="15">
        <v>462</v>
      </c>
      <c r="H10" s="16">
        <v>14.4</v>
      </c>
      <c r="I10" s="29">
        <v>124</v>
      </c>
      <c r="J10" s="32">
        <f t="shared" si="0"/>
        <v>2683.9826839826842</v>
      </c>
      <c r="K10" s="17">
        <f t="shared" si="1"/>
        <v>2640.7921580335374</v>
      </c>
      <c r="N10" s="59" t="s">
        <v>38</v>
      </c>
      <c r="O10" s="61" t="s">
        <v>42</v>
      </c>
      <c r="P10" s="61"/>
      <c r="Q10" s="61"/>
      <c r="R10" s="69"/>
    </row>
    <row r="11" spans="2:19" ht="24" customHeight="1" x14ac:dyDescent="0.25">
      <c r="B11" s="11">
        <v>6</v>
      </c>
      <c r="C11" s="75"/>
      <c r="D11" s="8" t="s">
        <v>26</v>
      </c>
      <c r="E11" s="26" t="s">
        <v>24</v>
      </c>
      <c r="F11" s="24">
        <v>550000</v>
      </c>
      <c r="G11" s="10">
        <v>462</v>
      </c>
      <c r="H11" s="9">
        <v>13.9</v>
      </c>
      <c r="I11" s="30">
        <v>161</v>
      </c>
      <c r="J11" s="33">
        <f t="shared" si="0"/>
        <v>3484.848484848485</v>
      </c>
      <c r="K11" s="12">
        <f t="shared" si="1"/>
        <v>3448.7983281086731</v>
      </c>
      <c r="N11" s="59" t="s">
        <v>39</v>
      </c>
      <c r="O11" s="61" t="s">
        <v>42</v>
      </c>
      <c r="P11" s="61"/>
      <c r="Q11" s="61"/>
      <c r="R11" s="69"/>
    </row>
    <row r="12" spans="2:19" ht="24" customHeight="1" x14ac:dyDescent="0.25">
      <c r="B12" s="11">
        <v>7</v>
      </c>
      <c r="C12" s="75"/>
      <c r="D12" s="8" t="s">
        <v>27</v>
      </c>
      <c r="E12" s="27" t="s">
        <v>24</v>
      </c>
      <c r="F12" s="24">
        <v>550000</v>
      </c>
      <c r="G12" s="10">
        <v>462</v>
      </c>
      <c r="H12" s="9">
        <v>14</v>
      </c>
      <c r="I12" s="30">
        <v>184</v>
      </c>
      <c r="J12" s="33">
        <f t="shared" si="0"/>
        <v>3982.6839826839828</v>
      </c>
      <c r="K12" s="12">
        <f t="shared" si="1"/>
        <v>3936.9060058715231</v>
      </c>
      <c r="N12" s="70"/>
      <c r="O12" s="70"/>
      <c r="P12" s="70"/>
      <c r="Q12" s="70"/>
      <c r="R12" s="73"/>
    </row>
    <row r="13" spans="2:19" ht="24" customHeight="1" x14ac:dyDescent="0.25">
      <c r="B13" s="11">
        <v>8</v>
      </c>
      <c r="C13" s="75"/>
      <c r="D13" s="8" t="s">
        <v>28</v>
      </c>
      <c r="E13" s="26" t="s">
        <v>24</v>
      </c>
      <c r="F13" s="24">
        <v>550000</v>
      </c>
      <c r="G13" s="10">
        <v>462</v>
      </c>
      <c r="H13" s="9">
        <v>13.8</v>
      </c>
      <c r="I13" s="30">
        <v>188</v>
      </c>
      <c r="J13" s="33">
        <f t="shared" si="0"/>
        <v>4069.2640692640693</v>
      </c>
      <c r="K13" s="12">
        <f t="shared" si="1"/>
        <v>4031.8455490869287</v>
      </c>
    </row>
    <row r="14" spans="2:19" ht="24" customHeight="1" x14ac:dyDescent="0.25">
      <c r="B14" s="11">
        <v>9</v>
      </c>
      <c r="C14" s="75"/>
      <c r="D14" s="8" t="s">
        <v>29</v>
      </c>
      <c r="E14" s="26" t="s">
        <v>17</v>
      </c>
      <c r="F14" s="24">
        <v>500000</v>
      </c>
      <c r="G14" s="10">
        <v>462</v>
      </c>
      <c r="H14" s="9">
        <v>13.6</v>
      </c>
      <c r="I14" s="30">
        <v>181</v>
      </c>
      <c r="J14" s="33">
        <f t="shared" si="0"/>
        <v>3917.7489177489178</v>
      </c>
      <c r="K14" s="12">
        <f t="shared" si="1"/>
        <v>3890.7299596954772</v>
      </c>
    </row>
    <row r="15" spans="2:19" ht="24" customHeight="1" thickBot="1" x14ac:dyDescent="0.3">
      <c r="B15" s="18">
        <v>10</v>
      </c>
      <c r="C15" s="76"/>
      <c r="D15" s="19" t="s">
        <v>30</v>
      </c>
      <c r="E15" s="28" t="s">
        <v>17</v>
      </c>
      <c r="F15" s="25">
        <v>500000</v>
      </c>
      <c r="G15" s="20">
        <v>462</v>
      </c>
      <c r="H15" s="21">
        <v>14.3</v>
      </c>
      <c r="I15" s="31">
        <v>200</v>
      </c>
      <c r="J15" s="34">
        <f t="shared" si="0"/>
        <v>4329.0043290043286</v>
      </c>
      <c r="K15" s="22">
        <f t="shared" si="1"/>
        <v>4264.3180574215057</v>
      </c>
    </row>
    <row r="16" spans="2:19" s="2" customFormat="1" ht="24" customHeight="1" thickBot="1" x14ac:dyDescent="0.3">
      <c r="B16" s="78" t="s">
        <v>8</v>
      </c>
      <c r="C16" s="79"/>
      <c r="D16" s="79"/>
      <c r="E16" s="80"/>
      <c r="F16" s="37"/>
      <c r="G16" s="38">
        <f>SUM(G6:G15)</f>
        <v>4620</v>
      </c>
      <c r="H16" s="39">
        <f>AVERAGE(H6:H15)</f>
        <v>14.15</v>
      </c>
      <c r="I16" s="53">
        <f>SUM(I6:I15)</f>
        <v>1717</v>
      </c>
      <c r="J16" s="56">
        <f>AVERAGE(J6:J15)</f>
        <v>3716.4502164502164</v>
      </c>
      <c r="K16" s="40">
        <f>AVERAGE(K6:K15)</f>
        <v>3666.524854455889</v>
      </c>
    </row>
    <row r="17" spans="2:3" ht="24" customHeight="1" x14ac:dyDescent="0.25">
      <c r="B17" s="77"/>
      <c r="C17" s="77"/>
    </row>
  </sheetData>
  <mergeCells count="18">
    <mergeCell ref="N6:N7"/>
    <mergeCell ref="N8:N9"/>
    <mergeCell ref="O8:O9"/>
    <mergeCell ref="P8:P9"/>
    <mergeCell ref="C7:C8"/>
    <mergeCell ref="C10:C15"/>
    <mergeCell ref="B17:C17"/>
    <mergeCell ref="B2:K2"/>
    <mergeCell ref="B4:B5"/>
    <mergeCell ref="C4:C5"/>
    <mergeCell ref="D4:D5"/>
    <mergeCell ref="E4:E5"/>
    <mergeCell ref="F4:F5"/>
    <mergeCell ref="G4:G5"/>
    <mergeCell ref="H4:H5"/>
    <mergeCell ref="I4:I5"/>
    <mergeCell ref="J4:K4"/>
    <mergeCell ref="B16:E16"/>
  </mergeCells>
  <pageMargins left="0" right="0" top="0" bottom="0" header="0" footer="0"/>
  <pageSetup paperSize="9" scale="70" orientation="landscape" r:id="rId1"/>
  <ignoredErrors>
    <ignoredError sqref="K5" numberStoredAsText="1"/>
    <ignoredError sqref="H16: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kladari</vt:lpstr>
      <vt:lpstr>kladari!Print_Area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2019-03-16T23:21:06Z</dcterms:modified>
</cp:coreProperties>
</file>