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665" windowHeight="12645"/>
  </bookViews>
  <sheets>
    <sheet name="draksenić" sheetId="3" r:id="rId1"/>
  </sheets>
  <definedNames>
    <definedName name="_xlnm.Print_Area" localSheetId="0">draksenić!$A$1:$R$18</definedName>
  </definedNames>
  <calcPr calcId="162913"/>
</workbook>
</file>

<file path=xl/calcChain.xml><?xml version="1.0" encoding="utf-8"?>
<calcChain xmlns="http://schemas.openxmlformats.org/spreadsheetml/2006/main">
  <c r="G16" i="3" l="1"/>
  <c r="K10" i="3"/>
  <c r="K14" i="3"/>
  <c r="J7" i="3"/>
  <c r="K7" i="3" s="1"/>
  <c r="J8" i="3"/>
  <c r="K8" i="3" s="1"/>
  <c r="J9" i="3"/>
  <c r="K9" i="3" s="1"/>
  <c r="J10" i="3"/>
  <c r="J11" i="3"/>
  <c r="K11" i="3" s="1"/>
  <c r="J12" i="3"/>
  <c r="K12" i="3" s="1"/>
  <c r="J13" i="3"/>
  <c r="K13" i="3" s="1"/>
  <c r="J14" i="3"/>
  <c r="J15" i="3"/>
  <c r="K15" i="3" s="1"/>
  <c r="J6" i="3"/>
  <c r="K6" i="3" s="1"/>
  <c r="H16" i="3"/>
  <c r="I16" i="3"/>
  <c r="K16" i="3" l="1"/>
  <c r="J16" i="3"/>
</calcChain>
</file>

<file path=xl/sharedStrings.xml><?xml version="1.0" encoding="utf-8"?>
<sst xmlns="http://schemas.openxmlformats.org/spreadsheetml/2006/main" count="75" uniqueCount="66">
  <si>
    <t>red. br.</t>
  </si>
  <si>
    <t>institut</t>
  </si>
  <si>
    <t>gz</t>
  </si>
  <si>
    <t>sorta</t>
  </si>
  <si>
    <t>vlaga (%)</t>
  </si>
  <si>
    <t xml:space="preserve">kg </t>
  </si>
  <si>
    <t>sirovo</t>
  </si>
  <si>
    <t>13%</t>
  </si>
  <si>
    <t>prosjek/ukupno</t>
  </si>
  <si>
    <t>norma sjetve /ha</t>
  </si>
  <si>
    <t>prinos - kg/ha</t>
  </si>
  <si>
    <r>
      <t>površina u žetvi - m</t>
    </r>
    <r>
      <rPr>
        <b/>
        <sz val="12"/>
        <color theme="1"/>
        <rFont val="Calibri"/>
        <family val="2"/>
        <charset val="238"/>
      </rPr>
      <t>²</t>
    </r>
  </si>
  <si>
    <t>BL</t>
  </si>
  <si>
    <t>Sonja</t>
  </si>
  <si>
    <t>Delta</t>
  </si>
  <si>
    <t>Dukat</t>
  </si>
  <si>
    <t>Galeb</t>
  </si>
  <si>
    <t>I</t>
  </si>
  <si>
    <t>Raiffeisen</t>
  </si>
  <si>
    <t>Gala</t>
  </si>
  <si>
    <t>NS</t>
  </si>
  <si>
    <t>Merkur</t>
  </si>
  <si>
    <t>OO</t>
  </si>
  <si>
    <t xml:space="preserve">O </t>
  </si>
  <si>
    <t>O</t>
  </si>
  <si>
    <t>O/I</t>
  </si>
  <si>
    <t>Valjevka</t>
  </si>
  <si>
    <t>Vulkan</t>
  </si>
  <si>
    <t>Atlas</t>
  </si>
  <si>
    <t>Maximus</t>
  </si>
  <si>
    <t>Apolo</t>
  </si>
  <si>
    <t>predusjev</t>
  </si>
  <si>
    <t>pšenica</t>
  </si>
  <si>
    <t>sjetva</t>
  </si>
  <si>
    <t>đubrenje</t>
  </si>
  <si>
    <t>zaštita</t>
  </si>
  <si>
    <t>pre-em</t>
  </si>
  <si>
    <t>Symphony</t>
  </si>
  <si>
    <t>8 gr/ha</t>
  </si>
  <si>
    <t>dan polja</t>
  </si>
  <si>
    <t>žetva</t>
  </si>
  <si>
    <t>Senkor</t>
  </si>
  <si>
    <t>1,2 l/ha</t>
  </si>
  <si>
    <t>26.04.2018.</t>
  </si>
  <si>
    <t>05.12.2017.</t>
  </si>
  <si>
    <t>zaorano</t>
  </si>
  <si>
    <t>400 kg/ha</t>
  </si>
  <si>
    <t>UREA (46%)</t>
  </si>
  <si>
    <t>100 kg/ha</t>
  </si>
  <si>
    <t>28.04.2018.</t>
  </si>
  <si>
    <t>0,55 l/ha</t>
  </si>
  <si>
    <t>Dual Gold</t>
  </si>
  <si>
    <t>23.05.2018.</t>
  </si>
  <si>
    <t>1-2 troliska</t>
  </si>
  <si>
    <t>Corum</t>
  </si>
  <si>
    <t>1 l/ha</t>
  </si>
  <si>
    <t>Basagran</t>
  </si>
  <si>
    <t>0,5 l/ha</t>
  </si>
  <si>
    <t>04.06.2018.</t>
  </si>
  <si>
    <t>pred cvjetanje</t>
  </si>
  <si>
    <t>08.06.2018.</t>
  </si>
  <si>
    <t>korekcija</t>
  </si>
  <si>
    <t>Galant</t>
  </si>
  <si>
    <t>27.09.2018.</t>
  </si>
  <si>
    <t>NPK (8-24-24)</t>
  </si>
  <si>
    <t>Makro sortni ogled soje - Draksenić, Mlin Jelena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</si>
</sst>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16" fontId="2" fillId="0" borderId="3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tabSelected="1" topLeftCell="B1" zoomScaleNormal="100" workbookViewId="0">
      <selection activeCell="J5" sqref="J5"/>
    </sheetView>
  </sheetViews>
  <sheetFormatPr defaultRowHeight="20.100000000000001" customHeight="1" x14ac:dyDescent="0.25"/>
  <cols>
    <col min="1" max="1" width="2.28515625" style="1" customWidth="1"/>
    <col min="2" max="2" width="9.140625" style="1" customWidth="1"/>
    <col min="3" max="3" width="12.85546875" style="1" customWidth="1"/>
    <col min="4" max="4" width="13.42578125" style="1" customWidth="1"/>
    <col min="5" max="5" width="11.5703125" style="1" customWidth="1"/>
    <col min="6" max="6" width="15.5703125" style="3" customWidth="1"/>
    <col min="7" max="7" width="11.5703125" style="3" customWidth="1"/>
    <col min="8" max="8" width="9.85546875" style="1" bestFit="1" customWidth="1"/>
    <col min="9" max="9" width="10.5703125" style="4" customWidth="1"/>
    <col min="10" max="10" width="15.5703125" style="1" customWidth="1"/>
    <col min="11" max="11" width="15.42578125" style="1" customWidth="1"/>
    <col min="12" max="12" width="3.85546875" style="1" customWidth="1"/>
    <col min="13" max="13" width="9.140625" style="1"/>
    <col min="14" max="14" width="10" style="1" bestFit="1" customWidth="1"/>
    <col min="15" max="15" width="12.42578125" style="1" bestFit="1" customWidth="1"/>
    <col min="16" max="16" width="14.28515625" style="1" bestFit="1" customWidth="1"/>
    <col min="17" max="17" width="14.5703125" style="1" bestFit="1" customWidth="1"/>
    <col min="18" max="18" width="10.28515625" style="67" bestFit="1" customWidth="1"/>
    <col min="19" max="16384" width="9.140625" style="1"/>
  </cols>
  <sheetData>
    <row r="1" spans="2:19" ht="20.100000000000001" customHeight="1" thickBot="1" x14ac:dyDescent="0.3"/>
    <row r="2" spans="2:19" ht="20.100000000000001" customHeight="1" thickBot="1" x14ac:dyDescent="0.3">
      <c r="B2" s="85" t="s">
        <v>65</v>
      </c>
      <c r="C2" s="86"/>
      <c r="D2" s="86"/>
      <c r="E2" s="86"/>
      <c r="F2" s="86"/>
      <c r="G2" s="86"/>
      <c r="H2" s="86"/>
      <c r="I2" s="86"/>
      <c r="J2" s="86"/>
      <c r="K2" s="87"/>
    </row>
    <row r="3" spans="2:19" ht="20.100000000000001" customHeight="1" thickBot="1" x14ac:dyDescent="0.3">
      <c r="B3" s="5"/>
      <c r="C3" s="5"/>
      <c r="D3" s="5"/>
      <c r="E3" s="5"/>
      <c r="F3" s="6"/>
      <c r="G3" s="6"/>
      <c r="H3" s="5"/>
      <c r="I3" s="7"/>
      <c r="J3" s="5"/>
      <c r="K3" s="5"/>
      <c r="N3" s="68"/>
      <c r="O3" s="68"/>
      <c r="P3" s="68"/>
      <c r="Q3" s="68"/>
      <c r="R3" s="72"/>
      <c r="S3" s="68"/>
    </row>
    <row r="4" spans="2:19" s="2" customFormat="1" ht="24" customHeight="1" x14ac:dyDescent="0.25">
      <c r="B4" s="88" t="s">
        <v>0</v>
      </c>
      <c r="C4" s="90" t="s">
        <v>1</v>
      </c>
      <c r="D4" s="90" t="s">
        <v>3</v>
      </c>
      <c r="E4" s="92" t="s">
        <v>2</v>
      </c>
      <c r="F4" s="94" t="s">
        <v>9</v>
      </c>
      <c r="G4" s="96" t="s">
        <v>11</v>
      </c>
      <c r="H4" s="98" t="s">
        <v>4</v>
      </c>
      <c r="I4" s="100" t="s">
        <v>5</v>
      </c>
      <c r="J4" s="102" t="s">
        <v>10</v>
      </c>
      <c r="K4" s="103"/>
      <c r="N4" s="60" t="s">
        <v>31</v>
      </c>
      <c r="O4" s="69" t="s">
        <v>32</v>
      </c>
      <c r="P4" s="69"/>
      <c r="Q4" s="69"/>
      <c r="R4" s="70"/>
      <c r="S4" s="76"/>
    </row>
    <row r="5" spans="2:19" s="2" customFormat="1" ht="24" customHeight="1" thickBot="1" x14ac:dyDescent="0.3">
      <c r="B5" s="89"/>
      <c r="C5" s="91"/>
      <c r="D5" s="91"/>
      <c r="E5" s="93"/>
      <c r="F5" s="95"/>
      <c r="G5" s="97"/>
      <c r="H5" s="99"/>
      <c r="I5" s="101"/>
      <c r="J5" s="28" t="s">
        <v>6</v>
      </c>
      <c r="K5" s="12" t="s">
        <v>7</v>
      </c>
      <c r="N5" s="61" t="s">
        <v>33</v>
      </c>
      <c r="O5" s="62" t="s">
        <v>43</v>
      </c>
      <c r="P5" s="63"/>
      <c r="Q5" s="63"/>
      <c r="R5" s="71"/>
      <c r="S5" s="76"/>
    </row>
    <row r="6" spans="2:19" ht="24" customHeight="1" thickBot="1" x14ac:dyDescent="0.3">
      <c r="B6" s="48">
        <v>1</v>
      </c>
      <c r="C6" s="49" t="s">
        <v>12</v>
      </c>
      <c r="D6" s="50" t="s">
        <v>13</v>
      </c>
      <c r="E6" s="51" t="s">
        <v>24</v>
      </c>
      <c r="F6" s="52">
        <v>600000</v>
      </c>
      <c r="G6" s="53">
        <v>780</v>
      </c>
      <c r="H6" s="54">
        <v>18.8</v>
      </c>
      <c r="I6" s="55">
        <v>388</v>
      </c>
      <c r="J6" s="52">
        <f>I6/G6*10000</f>
        <v>4974.3589743589746</v>
      </c>
      <c r="K6" s="56">
        <f>(100-H6)/87*J6</f>
        <v>4642.735042735043</v>
      </c>
      <c r="N6" s="80" t="s">
        <v>34</v>
      </c>
      <c r="O6" s="82" t="s">
        <v>44</v>
      </c>
      <c r="P6" s="82" t="s">
        <v>45</v>
      </c>
      <c r="Q6" s="77" t="s">
        <v>64</v>
      </c>
      <c r="R6" s="78" t="s">
        <v>46</v>
      </c>
      <c r="S6" s="68"/>
    </row>
    <row r="7" spans="2:19" ht="24" customHeight="1" x14ac:dyDescent="0.25">
      <c r="B7" s="15">
        <v>2</v>
      </c>
      <c r="C7" s="104" t="s">
        <v>14</v>
      </c>
      <c r="D7" s="39" t="s">
        <v>15</v>
      </c>
      <c r="E7" s="57" t="s">
        <v>23</v>
      </c>
      <c r="F7" s="29">
        <v>500000</v>
      </c>
      <c r="G7" s="16">
        <v>780</v>
      </c>
      <c r="H7" s="17">
        <v>13</v>
      </c>
      <c r="I7" s="24">
        <v>366</v>
      </c>
      <c r="J7" s="29">
        <f t="shared" ref="J7:J15" si="0">I7/G7*10000</f>
        <v>4692.3076923076924</v>
      </c>
      <c r="K7" s="18">
        <f t="shared" ref="K7:K15" si="1">(100-H7)/87*J7</f>
        <v>4692.3076923076924</v>
      </c>
      <c r="N7" s="81"/>
      <c r="O7" s="83"/>
      <c r="P7" s="83"/>
      <c r="Q7" s="64" t="s">
        <v>47</v>
      </c>
      <c r="R7" s="65" t="s">
        <v>48</v>
      </c>
      <c r="S7" s="68"/>
    </row>
    <row r="8" spans="2:19" ht="24" customHeight="1" thickBot="1" x14ac:dyDescent="0.3">
      <c r="B8" s="19">
        <v>3</v>
      </c>
      <c r="C8" s="105"/>
      <c r="D8" s="40" t="s">
        <v>16</v>
      </c>
      <c r="E8" s="58" t="s">
        <v>17</v>
      </c>
      <c r="F8" s="31">
        <v>450000</v>
      </c>
      <c r="G8" s="21">
        <v>780</v>
      </c>
      <c r="H8" s="22">
        <v>13.7</v>
      </c>
      <c r="I8" s="26">
        <v>347</v>
      </c>
      <c r="J8" s="31">
        <f t="shared" si="0"/>
        <v>4448.7179487179483</v>
      </c>
      <c r="K8" s="23">
        <f t="shared" si="1"/>
        <v>4412.9236663719421</v>
      </c>
      <c r="N8" s="80" t="s">
        <v>35</v>
      </c>
      <c r="O8" s="82" t="s">
        <v>49</v>
      </c>
      <c r="P8" s="82" t="s">
        <v>36</v>
      </c>
      <c r="Q8" s="77" t="s">
        <v>41</v>
      </c>
      <c r="R8" s="78" t="s">
        <v>50</v>
      </c>
      <c r="S8" s="68"/>
    </row>
    <row r="9" spans="2:19" ht="24" customHeight="1" thickBot="1" x14ac:dyDescent="0.3">
      <c r="B9" s="35">
        <v>4</v>
      </c>
      <c r="C9" s="32" t="s">
        <v>18</v>
      </c>
      <c r="D9" s="32" t="s">
        <v>19</v>
      </c>
      <c r="E9" s="59" t="s">
        <v>25</v>
      </c>
      <c r="F9" s="42">
        <v>650000</v>
      </c>
      <c r="G9" s="36">
        <v>780</v>
      </c>
      <c r="H9" s="37">
        <v>13.4</v>
      </c>
      <c r="I9" s="41">
        <v>351</v>
      </c>
      <c r="J9" s="42">
        <f t="shared" si="0"/>
        <v>4500</v>
      </c>
      <c r="K9" s="38">
        <f t="shared" si="1"/>
        <v>4479.3103448275861</v>
      </c>
      <c r="N9" s="80"/>
      <c r="O9" s="82"/>
      <c r="P9" s="82"/>
      <c r="Q9" s="77" t="s">
        <v>51</v>
      </c>
      <c r="R9" s="78" t="s">
        <v>42</v>
      </c>
      <c r="S9" s="68"/>
    </row>
    <row r="10" spans="2:19" ht="24" customHeight="1" x14ac:dyDescent="0.25">
      <c r="B10" s="15">
        <v>5</v>
      </c>
      <c r="C10" s="104" t="s">
        <v>20</v>
      </c>
      <c r="D10" s="39" t="s">
        <v>21</v>
      </c>
      <c r="E10" s="57" t="s">
        <v>22</v>
      </c>
      <c r="F10" s="29">
        <v>600000</v>
      </c>
      <c r="G10" s="16">
        <v>780</v>
      </c>
      <c r="H10" s="17">
        <v>12.8</v>
      </c>
      <c r="I10" s="24">
        <v>346</v>
      </c>
      <c r="J10" s="29">
        <f t="shared" si="0"/>
        <v>4435.8974358974356</v>
      </c>
      <c r="K10" s="18">
        <f t="shared" si="1"/>
        <v>4446.0949012673145</v>
      </c>
      <c r="N10" s="80"/>
      <c r="O10" s="82" t="s">
        <v>52</v>
      </c>
      <c r="P10" s="82" t="s">
        <v>53</v>
      </c>
      <c r="Q10" s="77" t="s">
        <v>54</v>
      </c>
      <c r="R10" s="78" t="s">
        <v>55</v>
      </c>
    </row>
    <row r="11" spans="2:19" ht="24" customHeight="1" x14ac:dyDescent="0.25">
      <c r="B11" s="10">
        <v>6</v>
      </c>
      <c r="C11" s="106"/>
      <c r="D11" s="33" t="s">
        <v>26</v>
      </c>
      <c r="E11" s="44" t="s">
        <v>24</v>
      </c>
      <c r="F11" s="30">
        <v>550000</v>
      </c>
      <c r="G11" s="9">
        <v>780</v>
      </c>
      <c r="H11" s="8">
        <v>13.3</v>
      </c>
      <c r="I11" s="25">
        <v>332</v>
      </c>
      <c r="J11" s="30">
        <f t="shared" si="0"/>
        <v>4256.4102564102559</v>
      </c>
      <c r="K11" s="11">
        <f t="shared" si="1"/>
        <v>4241.7329796640133</v>
      </c>
      <c r="N11" s="80"/>
      <c r="O11" s="82"/>
      <c r="P11" s="82"/>
      <c r="Q11" s="77" t="s">
        <v>56</v>
      </c>
      <c r="R11" s="78" t="s">
        <v>57</v>
      </c>
    </row>
    <row r="12" spans="2:19" ht="24" customHeight="1" x14ac:dyDescent="0.25">
      <c r="B12" s="10">
        <v>7</v>
      </c>
      <c r="C12" s="106"/>
      <c r="D12" s="33" t="s">
        <v>27</v>
      </c>
      <c r="E12" s="45" t="s">
        <v>24</v>
      </c>
      <c r="F12" s="30">
        <v>550000</v>
      </c>
      <c r="G12" s="9">
        <v>780</v>
      </c>
      <c r="H12" s="8">
        <v>12.9</v>
      </c>
      <c r="I12" s="25">
        <v>372</v>
      </c>
      <c r="J12" s="30">
        <f t="shared" si="0"/>
        <v>4769.2307692307695</v>
      </c>
      <c r="K12" s="11">
        <f t="shared" si="1"/>
        <v>4774.7126436781609</v>
      </c>
      <c r="N12" s="80"/>
      <c r="O12" s="82"/>
      <c r="P12" s="82"/>
      <c r="Q12" s="77" t="s">
        <v>37</v>
      </c>
      <c r="R12" s="78" t="s">
        <v>38</v>
      </c>
    </row>
    <row r="13" spans="2:19" ht="24" customHeight="1" x14ac:dyDescent="0.25">
      <c r="B13" s="10">
        <v>8</v>
      </c>
      <c r="C13" s="106"/>
      <c r="D13" s="33" t="s">
        <v>28</v>
      </c>
      <c r="E13" s="44" t="s">
        <v>24</v>
      </c>
      <c r="F13" s="30">
        <v>550000</v>
      </c>
      <c r="G13" s="9">
        <v>780</v>
      </c>
      <c r="H13" s="8">
        <v>13.8</v>
      </c>
      <c r="I13" s="25">
        <v>348</v>
      </c>
      <c r="J13" s="30">
        <f t="shared" si="0"/>
        <v>4461.5384615384619</v>
      </c>
      <c r="K13" s="11">
        <f t="shared" si="1"/>
        <v>4420.5128205128212</v>
      </c>
      <c r="N13" s="80"/>
      <c r="O13" s="79" t="s">
        <v>58</v>
      </c>
      <c r="P13" s="79" t="s">
        <v>59</v>
      </c>
      <c r="Q13" s="77" t="s">
        <v>54</v>
      </c>
      <c r="R13" s="78" t="s">
        <v>55</v>
      </c>
    </row>
    <row r="14" spans="2:19" ht="24" customHeight="1" x14ac:dyDescent="0.25">
      <c r="B14" s="10">
        <v>9</v>
      </c>
      <c r="C14" s="106"/>
      <c r="D14" s="33" t="s">
        <v>29</v>
      </c>
      <c r="E14" s="44" t="s">
        <v>17</v>
      </c>
      <c r="F14" s="30">
        <v>500000</v>
      </c>
      <c r="G14" s="9">
        <v>780</v>
      </c>
      <c r="H14" s="8">
        <v>13.2</v>
      </c>
      <c r="I14" s="25">
        <v>384</v>
      </c>
      <c r="J14" s="30">
        <f t="shared" si="0"/>
        <v>4923.0769230769238</v>
      </c>
      <c r="K14" s="11">
        <f t="shared" si="1"/>
        <v>4911.7595048629537</v>
      </c>
      <c r="N14" s="81"/>
      <c r="O14" s="74" t="s">
        <v>60</v>
      </c>
      <c r="P14" s="74" t="s">
        <v>61</v>
      </c>
      <c r="Q14" s="74" t="s">
        <v>62</v>
      </c>
      <c r="R14" s="75" t="s">
        <v>55</v>
      </c>
    </row>
    <row r="15" spans="2:19" ht="24" customHeight="1" thickBot="1" x14ac:dyDescent="0.3">
      <c r="B15" s="19">
        <v>10</v>
      </c>
      <c r="C15" s="105"/>
      <c r="D15" s="20" t="s">
        <v>30</v>
      </c>
      <c r="E15" s="46" t="s">
        <v>17</v>
      </c>
      <c r="F15" s="31">
        <v>500000</v>
      </c>
      <c r="G15" s="21">
        <v>780</v>
      </c>
      <c r="H15" s="22">
        <v>14</v>
      </c>
      <c r="I15" s="26">
        <v>398</v>
      </c>
      <c r="J15" s="31">
        <f t="shared" si="0"/>
        <v>5102.5641025641025</v>
      </c>
      <c r="K15" s="23">
        <f t="shared" si="1"/>
        <v>5043.9139404656644</v>
      </c>
      <c r="N15" s="61" t="s">
        <v>39</v>
      </c>
      <c r="O15" s="63" t="s">
        <v>63</v>
      </c>
      <c r="P15" s="66"/>
      <c r="Q15" s="66"/>
      <c r="R15" s="73"/>
    </row>
    <row r="16" spans="2:19" s="2" customFormat="1" ht="24" customHeight="1" thickBot="1" x14ac:dyDescent="0.3">
      <c r="B16" s="85" t="s">
        <v>8</v>
      </c>
      <c r="C16" s="86"/>
      <c r="D16" s="86"/>
      <c r="E16" s="87"/>
      <c r="F16" s="47"/>
      <c r="G16" s="13">
        <f>SUM(G6:G15)</f>
        <v>7800</v>
      </c>
      <c r="H16" s="14">
        <f>AVERAGE(H6:H15)</f>
        <v>13.89</v>
      </c>
      <c r="I16" s="27">
        <f>SUM(I6:I15)</f>
        <v>3632</v>
      </c>
      <c r="J16" s="43">
        <f>AVERAGE(J6:J15)</f>
        <v>4656.4102564102568</v>
      </c>
      <c r="K16" s="34">
        <f>AVERAGE(K6:K15)</f>
        <v>4606.6003536693188</v>
      </c>
      <c r="N16" s="61" t="s">
        <v>40</v>
      </c>
      <c r="O16" s="63" t="s">
        <v>63</v>
      </c>
      <c r="P16" s="66"/>
      <c r="Q16" s="66"/>
      <c r="R16" s="73"/>
    </row>
    <row r="17" spans="2:3" ht="24" customHeight="1" x14ac:dyDescent="0.25">
      <c r="B17" s="84"/>
      <c r="C17" s="84"/>
    </row>
  </sheetData>
  <mergeCells count="22">
    <mergeCell ref="B17:C17"/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C7:C8"/>
    <mergeCell ref="C10:C15"/>
    <mergeCell ref="B16:E16"/>
    <mergeCell ref="N6:N7"/>
    <mergeCell ref="O6:O7"/>
    <mergeCell ref="P6:P7"/>
    <mergeCell ref="P10:P12"/>
    <mergeCell ref="O10:O12"/>
    <mergeCell ref="N8:N14"/>
    <mergeCell ref="O8:O9"/>
    <mergeCell ref="P8:P9"/>
  </mergeCells>
  <pageMargins left="0" right="0" top="0" bottom="0" header="0" footer="0"/>
  <pageSetup paperSize="9" scale="71" orientation="landscape" r:id="rId1"/>
  <ignoredErrors>
    <ignoredError sqref="K5" numberStoredAsText="1"/>
    <ignoredError sqref="H16: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draksenić</vt:lpstr>
      <vt:lpstr>draksenić!Print_Area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2019-03-16T23:21:35Z</dcterms:modified>
</cp:coreProperties>
</file>